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co.aguero\Documents\ONE Line\ITINERARIO\2020\"/>
    </mc:Choice>
  </mc:AlternateContent>
  <xr:revisionPtr revIDLastSave="0" documentId="8_{DA5CC573-1986-4EBB-BCC5-B4E88C152265}" xr6:coauthVersionLast="45" xr6:coauthVersionMax="45" xr10:uidLastSave="{00000000-0000-0000-0000-000000000000}"/>
  <bookViews>
    <workbookView xWindow="-120" yWindow="-120" windowWidth="29040" windowHeight="15840" tabRatio="352" xr2:uid="{00000000-000D-0000-FFFF-FFFF00000000}"/>
  </bookViews>
  <sheets>
    <sheet name="2020" sheetId="6" r:id="rId1"/>
    <sheet name="2019" sheetId="4" r:id="rId2"/>
    <sheet name="2018" sheetId="1" r:id="rId3"/>
  </sheets>
  <definedNames>
    <definedName name="_xlnm.Print_Area" localSheetId="0">'2020'!$A$1:$AM$57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20" i="6" l="1"/>
  <c r="BI18" i="6" s="1"/>
  <c r="BI21" i="6" s="1"/>
  <c r="BI22" i="6" s="1"/>
  <c r="BI23" i="6" s="1"/>
  <c r="BE20" i="6"/>
  <c r="BE18" i="6" s="1"/>
  <c r="BE21" i="6" s="1"/>
  <c r="BE22" i="6" s="1"/>
  <c r="BE23" i="6" s="1"/>
  <c r="BK19" i="6"/>
  <c r="BK20" i="6" s="1"/>
  <c r="BK18" i="6" s="1"/>
  <c r="BK21" i="6" s="1"/>
  <c r="BK22" i="6" s="1"/>
  <c r="BK23" i="6" s="1"/>
  <c r="BJ19" i="6"/>
  <c r="BJ20" i="6" s="1"/>
  <c r="BJ18" i="6" s="1"/>
  <c r="BJ21" i="6" s="1"/>
  <c r="BJ22" i="6" s="1"/>
  <c r="BJ23" i="6" s="1"/>
  <c r="BI19" i="6"/>
  <c r="BH19" i="6"/>
  <c r="BH20" i="6" s="1"/>
  <c r="BH18" i="6" s="1"/>
  <c r="BH21" i="6" s="1"/>
  <c r="BH22" i="6" s="1"/>
  <c r="BH23" i="6" s="1"/>
  <c r="BG19" i="6"/>
  <c r="BG20" i="6" s="1"/>
  <c r="BG18" i="6" s="1"/>
  <c r="BG21" i="6" s="1"/>
  <c r="BG22" i="6" s="1"/>
  <c r="BG23" i="6" s="1"/>
  <c r="BF19" i="6"/>
  <c r="BF20" i="6" s="1"/>
  <c r="BF18" i="6" s="1"/>
  <c r="BF21" i="6" s="1"/>
  <c r="BF22" i="6" s="1"/>
  <c r="BF23" i="6" s="1"/>
  <c r="BE19" i="6"/>
  <c r="BD19" i="6"/>
  <c r="BD20" i="6" s="1"/>
  <c r="BD18" i="6" s="1"/>
  <c r="BD21" i="6" s="1"/>
  <c r="BL18" i="6"/>
  <c r="BL19" i="6"/>
  <c r="BL20" i="6"/>
  <c r="BL21" i="6"/>
  <c r="BL22" i="6"/>
  <c r="BL23" i="6"/>
  <c r="BE17" i="6"/>
  <c r="BL34" i="6" l="1"/>
  <c r="BL35" i="6" s="1"/>
  <c r="BL36" i="6" s="1"/>
  <c r="BL37" i="6" s="1"/>
  <c r="BL38" i="6" s="1"/>
  <c r="BL39" i="6" s="1"/>
  <c r="BL41" i="6" s="1"/>
  <c r="BL42" i="6" s="1"/>
  <c r="BL43" i="6" s="1"/>
  <c r="BL44" i="6" s="1"/>
  <c r="BL45" i="6" s="1"/>
  <c r="BL46" i="6" s="1"/>
  <c r="BL47" i="6" s="1"/>
  <c r="BL12" i="6"/>
  <c r="BL13" i="6" s="1"/>
  <c r="BL15" i="6" s="1"/>
  <c r="BL17" i="6" s="1"/>
  <c r="BK35" i="6"/>
  <c r="BK36" i="6" s="1"/>
  <c r="BK37" i="6" s="1"/>
  <c r="BK38" i="6" s="1"/>
  <c r="BK39" i="6" s="1"/>
  <c r="BK41" i="6" s="1"/>
  <c r="BK42" i="6" s="1"/>
  <c r="BK43" i="6" s="1"/>
  <c r="BK44" i="6" s="1"/>
  <c r="BK45" i="6" s="1"/>
  <c r="BK46" i="6" s="1"/>
  <c r="BK47" i="6" s="1"/>
  <c r="BK34" i="6"/>
  <c r="BK12" i="6"/>
  <c r="BK13" i="6" s="1"/>
  <c r="BK15" i="6" s="1"/>
  <c r="BK17" i="6" s="1"/>
  <c r="BJ34" i="6"/>
  <c r="BJ35" i="6" s="1"/>
  <c r="BJ36" i="6" s="1"/>
  <c r="BJ37" i="6" s="1"/>
  <c r="BJ38" i="6" s="1"/>
  <c r="BJ39" i="6" s="1"/>
  <c r="BJ41" i="6" s="1"/>
  <c r="BJ42" i="6" s="1"/>
  <c r="BJ43" i="6" s="1"/>
  <c r="BJ44" i="6" s="1"/>
  <c r="BJ45" i="6" s="1"/>
  <c r="BJ46" i="6" s="1"/>
  <c r="BJ47" i="6" s="1"/>
  <c r="BJ29" i="6"/>
  <c r="BK29" i="6" s="1"/>
  <c r="BL29" i="6" s="1"/>
  <c r="BJ12" i="6"/>
  <c r="BJ13" i="6" s="1"/>
  <c r="BJ15" i="6" s="1"/>
  <c r="BJ17" i="6" s="1"/>
  <c r="BI34" i="6"/>
  <c r="BI35" i="6" s="1"/>
  <c r="BI36" i="6" s="1"/>
  <c r="BI37" i="6" s="1"/>
  <c r="BI38" i="6" s="1"/>
  <c r="BI39" i="6" s="1"/>
  <c r="BI41" i="6" s="1"/>
  <c r="BI42" i="6" s="1"/>
  <c r="BI43" i="6" s="1"/>
  <c r="BI44" i="6" s="1"/>
  <c r="BI45" i="6" s="1"/>
  <c r="BI46" i="6" s="1"/>
  <c r="BI47" i="6" s="1"/>
  <c r="BI29" i="6"/>
  <c r="BI12" i="6"/>
  <c r="BI13" i="6" s="1"/>
  <c r="BI15" i="6" s="1"/>
  <c r="BI17" i="6" s="1"/>
  <c r="BI7" i="6"/>
  <c r="BJ7" i="6" s="1"/>
  <c r="BK7" i="6" s="1"/>
  <c r="BL7" i="6" s="1"/>
  <c r="BH34" i="6"/>
  <c r="BH35" i="6" s="1"/>
  <c r="BH36" i="6" s="1"/>
  <c r="BH37" i="6" s="1"/>
  <c r="BH38" i="6" s="1"/>
  <c r="BH39" i="6" s="1"/>
  <c r="BH41" i="6" s="1"/>
  <c r="BH42" i="6" s="1"/>
  <c r="BH43" i="6" s="1"/>
  <c r="BH44" i="6" s="1"/>
  <c r="BH45" i="6" s="1"/>
  <c r="BH46" i="6" s="1"/>
  <c r="BH47" i="6" s="1"/>
  <c r="BH12" i="6"/>
  <c r="BH13" i="6" s="1"/>
  <c r="BH15" i="6" s="1"/>
  <c r="BH17" i="6" s="1"/>
  <c r="BG35" i="6"/>
  <c r="BG36" i="6" s="1"/>
  <c r="BG37" i="6" s="1"/>
  <c r="BG38" i="6" s="1"/>
  <c r="BG39" i="6" s="1"/>
  <c r="BG41" i="6" s="1"/>
  <c r="BG42" i="6" s="1"/>
  <c r="BG43" i="6" s="1"/>
  <c r="BG44" i="6" s="1"/>
  <c r="BG45" i="6" s="1"/>
  <c r="BG46" i="6" s="1"/>
  <c r="BG47" i="6" s="1"/>
  <c r="BG34" i="6"/>
  <c r="BG29" i="6"/>
  <c r="BG12" i="6"/>
  <c r="BG13" i="6" s="1"/>
  <c r="BG15" i="6" s="1"/>
  <c r="BG17" i="6" s="1"/>
  <c r="BG7" i="6"/>
  <c r="BF34" i="6"/>
  <c r="BF35" i="6" s="1"/>
  <c r="BF36" i="6" s="1"/>
  <c r="BF37" i="6" s="1"/>
  <c r="BF38" i="6" s="1"/>
  <c r="BF39" i="6" s="1"/>
  <c r="BF41" i="6" s="1"/>
  <c r="BF42" i="6" s="1"/>
  <c r="BF43" i="6" s="1"/>
  <c r="BF44" i="6" s="1"/>
  <c r="BF45" i="6" s="1"/>
  <c r="BF46" i="6" s="1"/>
  <c r="BF47" i="6" s="1"/>
  <c r="BF29" i="6"/>
  <c r="BF13" i="6"/>
  <c r="BF15" i="6" s="1"/>
  <c r="BF17" i="6" s="1"/>
  <c r="BF12" i="6"/>
  <c r="BF7" i="6"/>
  <c r="BB34" i="6" l="1"/>
  <c r="BC34" i="6" s="1"/>
  <c r="BA34" i="6"/>
  <c r="AX29" i="6"/>
  <c r="AY29" i="6" s="1"/>
  <c r="AZ29" i="6" s="1"/>
  <c r="BA29" i="6" s="1"/>
  <c r="BB29" i="6" s="1"/>
  <c r="BC29" i="6" s="1"/>
  <c r="BD29" i="6" s="1"/>
  <c r="BE29" i="6" s="1"/>
  <c r="AZ12" i="6"/>
  <c r="BA12" i="6" s="1"/>
  <c r="BB12" i="6" s="1"/>
  <c r="BC12" i="6" s="1"/>
  <c r="AY41" i="6"/>
  <c r="BD34" i="6" l="1"/>
  <c r="BC35" i="6"/>
  <c r="BC36" i="6" s="1"/>
  <c r="BC37" i="6" s="1"/>
  <c r="BC38" i="6" s="1"/>
  <c r="BC39" i="6" s="1"/>
  <c r="BC41" i="6" s="1"/>
  <c r="BC42" i="6" s="1"/>
  <c r="BC43" i="6" s="1"/>
  <c r="BC44" i="6" s="1"/>
  <c r="BC45" i="6" s="1"/>
  <c r="BC46" i="6" s="1"/>
  <c r="BC47" i="6" s="1"/>
  <c r="BC13" i="6"/>
  <c r="BC15" i="6" s="1"/>
  <c r="BC17" i="6" s="1"/>
  <c r="BC18" i="6" s="1"/>
  <c r="BC19" i="6" s="1"/>
  <c r="BC20" i="6" s="1"/>
  <c r="BC21" i="6"/>
  <c r="BC22" i="6" s="1"/>
  <c r="BC23" i="6" s="1"/>
  <c r="BE34" i="6" l="1"/>
  <c r="BE35" i="6" s="1"/>
  <c r="BE36" i="6" s="1"/>
  <c r="BE37" i="6" s="1"/>
  <c r="BE38" i="6" s="1"/>
  <c r="BE39" i="6" s="1"/>
  <c r="BE41" i="6" s="1"/>
  <c r="BE42" i="6" s="1"/>
  <c r="BE43" i="6" s="1"/>
  <c r="BE44" i="6" s="1"/>
  <c r="BE45" i="6" s="1"/>
  <c r="BE46" i="6" s="1"/>
  <c r="BE47" i="6" s="1"/>
  <c r="BD35" i="6"/>
  <c r="BD36" i="6" s="1"/>
  <c r="BD37" i="6" s="1"/>
  <c r="BD38" i="6" s="1"/>
  <c r="BD39" i="6" s="1"/>
  <c r="BD41" i="6" s="1"/>
  <c r="BD42" i="6" s="1"/>
  <c r="BD43" i="6" s="1"/>
  <c r="BD44" i="6" s="1"/>
  <c r="BD45" i="6" s="1"/>
  <c r="BD46" i="6" s="1"/>
  <c r="BD47" i="6" s="1"/>
  <c r="BE12" i="6"/>
  <c r="BE13" i="6" s="1"/>
  <c r="BE15" i="6" s="1"/>
  <c r="BD22" i="6" l="1"/>
  <c r="BD23" i="6" s="1"/>
  <c r="AW14" i="6" l="1"/>
  <c r="AX39" i="6" l="1"/>
  <c r="BB35" i="6" l="1"/>
  <c r="BB36" i="6" s="1"/>
  <c r="BB37" i="6" s="1"/>
  <c r="BB38" i="6" s="1"/>
  <c r="BB39" i="6" s="1"/>
  <c r="BB41" i="6" s="1"/>
  <c r="BB42" i="6" s="1"/>
  <c r="BB43" i="6" s="1"/>
  <c r="BB44" i="6" s="1"/>
  <c r="BB45" i="6" s="1"/>
  <c r="BB46" i="6" s="1"/>
  <c r="BB47" i="6" s="1"/>
  <c r="BB13" i="6"/>
  <c r="BB15" i="6" s="1"/>
  <c r="BB17" i="6" s="1"/>
  <c r="BB18" i="6" s="1"/>
  <c r="BA35" i="6"/>
  <c r="BA36" i="6" s="1"/>
  <c r="BA37" i="6" s="1"/>
  <c r="BA38" i="6" s="1"/>
  <c r="BA39" i="6" s="1"/>
  <c r="BA41" i="6" s="1"/>
  <c r="BA42" i="6" s="1"/>
  <c r="BA43" i="6" s="1"/>
  <c r="BA44" i="6" s="1"/>
  <c r="BA45" i="6" s="1"/>
  <c r="BA46" i="6" s="1"/>
  <c r="BA47" i="6" s="1"/>
  <c r="BA13" i="6"/>
  <c r="BA15" i="6" s="1"/>
  <c r="BA17" i="6" s="1"/>
  <c r="BA18" i="6" s="1"/>
  <c r="AZ35" i="6"/>
  <c r="AZ36" i="6" s="1"/>
  <c r="AZ37" i="6" s="1"/>
  <c r="AZ38" i="6" s="1"/>
  <c r="AZ39" i="6" s="1"/>
  <c r="AZ41" i="6" s="1"/>
  <c r="AZ42" i="6" s="1"/>
  <c r="AZ43" i="6" s="1"/>
  <c r="AZ44" i="6" s="1"/>
  <c r="AZ45" i="6" s="1"/>
  <c r="AZ46" i="6" s="1"/>
  <c r="AZ47" i="6" s="1"/>
  <c r="AZ13" i="6"/>
  <c r="AZ15" i="6" s="1"/>
  <c r="AZ17" i="6" s="1"/>
  <c r="AZ18" i="6" s="1"/>
  <c r="AY42" i="6"/>
  <c r="AY43" i="6" s="1"/>
  <c r="AY44" i="6" s="1"/>
  <c r="AY45" i="6" s="1"/>
  <c r="AY46" i="6" s="1"/>
  <c r="AY47" i="6" s="1"/>
  <c r="AY13" i="6"/>
  <c r="AY15" i="6" s="1"/>
  <c r="AY17" i="6" s="1"/>
  <c r="AY18" i="6" s="1"/>
  <c r="BB19" i="6" l="1"/>
  <c r="BB20" i="6" s="1"/>
  <c r="BB21" i="6"/>
  <c r="BB22" i="6" s="1"/>
  <c r="BB23" i="6" s="1"/>
  <c r="BA21" i="6"/>
  <c r="BA22" i="6" s="1"/>
  <c r="BA23" i="6" s="1"/>
  <c r="BA19" i="6"/>
  <c r="BA20" i="6" s="1"/>
  <c r="AZ19" i="6"/>
  <c r="AZ20" i="6" s="1"/>
  <c r="AZ21" i="6"/>
  <c r="AZ22" i="6" s="1"/>
  <c r="AZ23" i="6" s="1"/>
  <c r="AY19" i="6"/>
  <c r="AY20" i="6" s="1"/>
  <c r="AY21" i="6"/>
  <c r="AY22" i="6" s="1"/>
  <c r="AY23" i="6" s="1"/>
  <c r="AR19" i="6"/>
  <c r="AR18" i="6" s="1"/>
  <c r="AS22" i="6" l="1"/>
  <c r="AS23" i="6" s="1"/>
  <c r="AS35" i="6"/>
  <c r="AU35" i="6"/>
  <c r="AU41" i="6" s="1"/>
  <c r="AU42" i="6" s="1"/>
  <c r="AU43" i="6" s="1"/>
  <c r="AU44" i="6" s="1"/>
  <c r="AU45" i="6" s="1"/>
  <c r="AU46" i="6" s="1"/>
  <c r="AU47" i="6" s="1"/>
  <c r="AV41" i="6"/>
  <c r="AV42" i="6" s="1"/>
  <c r="AV43" i="6" s="1"/>
  <c r="AV44" i="6" s="1"/>
  <c r="AV45" i="6" s="1"/>
  <c r="AV46" i="6" s="1"/>
  <c r="AV47" i="6" s="1"/>
  <c r="AT39" i="6"/>
  <c r="AT41" i="6" s="1"/>
  <c r="AT42" i="6" s="1"/>
  <c r="AT43" i="6" s="1"/>
  <c r="AT44" i="6" s="1"/>
  <c r="AT45" i="6" s="1"/>
  <c r="AT46" i="6" s="1"/>
  <c r="AT47" i="6" s="1"/>
  <c r="AX41" i="6"/>
  <c r="AX42" i="6" s="1"/>
  <c r="AX43" i="6" s="1"/>
  <c r="AX44" i="6" s="1"/>
  <c r="AX45" i="6" s="1"/>
  <c r="AX46" i="6" s="1"/>
  <c r="AX47" i="6" s="1"/>
  <c r="AS38" i="6"/>
  <c r="AS39" i="6" s="1"/>
  <c r="AS41" i="6" s="1"/>
  <c r="AS42" i="6" s="1"/>
  <c r="AS43" i="6" s="1"/>
  <c r="AS44" i="6" s="1"/>
  <c r="AS45" i="6" s="1"/>
  <c r="AS46" i="6" s="1"/>
  <c r="AS47" i="6" s="1"/>
  <c r="AW17" i="6"/>
  <c r="AW18" i="6" s="1"/>
  <c r="AW21" i="6" s="1"/>
  <c r="AW22" i="6" s="1"/>
  <c r="AW23" i="6" s="1"/>
  <c r="AV17" i="6"/>
  <c r="AV18" i="6" s="1"/>
  <c r="AV19" i="6" s="1"/>
  <c r="AV20" i="6" s="1"/>
  <c r="AU19" i="6"/>
  <c r="AU20" i="6" s="1"/>
  <c r="AV21" i="6" l="1"/>
  <c r="AV22" i="6" s="1"/>
  <c r="AV23" i="6" s="1"/>
  <c r="AW19" i="6"/>
  <c r="AW20" i="6" s="1"/>
  <c r="AU21" i="6"/>
  <c r="AU22" i="6" s="1"/>
  <c r="AU23" i="6" s="1"/>
  <c r="AT17" i="6"/>
  <c r="AR39" i="6"/>
  <c r="AR41" i="6" s="1"/>
  <c r="AR42" i="6" s="1"/>
  <c r="AR43" i="6" s="1"/>
  <c r="AR44" i="6" s="1"/>
  <c r="AR45" i="6" s="1"/>
  <c r="AR46" i="6" s="1"/>
  <c r="AR47" i="6" s="1"/>
  <c r="AR17" i="6"/>
  <c r="AT21" i="6" l="1"/>
  <c r="AT22" i="6" s="1"/>
  <c r="AT23" i="6" s="1"/>
  <c r="AR21" i="6"/>
  <c r="AR22" i="6" s="1"/>
  <c r="AR23" i="6" s="1"/>
  <c r="AQ17" i="6"/>
  <c r="AQ18" i="6" s="1"/>
  <c r="AQ19" i="6" s="1"/>
  <c r="AQ20" i="6" s="1"/>
  <c r="AQ21" i="6" s="1"/>
  <c r="AQ22" i="6" s="1"/>
  <c r="AQ23" i="6" s="1"/>
  <c r="AN14" i="6"/>
  <c r="AQ35" i="6"/>
  <c r="AQ38" i="6" s="1"/>
  <c r="AQ39" i="6" s="1"/>
  <c r="AQ41" i="6" s="1"/>
  <c r="AQ42" i="6" s="1"/>
  <c r="AQ43" i="6" s="1"/>
  <c r="AQ44" i="6" s="1"/>
  <c r="AQ45" i="6" s="1"/>
  <c r="AQ46" i="6" s="1"/>
  <c r="AQ47" i="6" s="1"/>
  <c r="AP13" i="6" l="1"/>
  <c r="AP15" i="6" s="1"/>
  <c r="AP17" i="6" s="1"/>
  <c r="AP18" i="6" s="1"/>
  <c r="AP19" i="6" s="1"/>
  <c r="AP20" i="6" s="1"/>
  <c r="AP21" i="6" s="1"/>
  <c r="AP22" i="6" s="1"/>
  <c r="AP23" i="6" s="1"/>
  <c r="AO14" i="6"/>
  <c r="AO15" i="6" s="1"/>
  <c r="AO17" i="6" s="1"/>
  <c r="AO18" i="6" s="1"/>
  <c r="AO19" i="6" s="1"/>
  <c r="AO20" i="6" s="1"/>
  <c r="AO21" i="6" s="1"/>
  <c r="AO22" i="6" s="1"/>
  <c r="AO23" i="6" s="1"/>
  <c r="AN18" i="6"/>
  <c r="AN19" i="6" s="1"/>
  <c r="AN20" i="6" s="1"/>
  <c r="AN21" i="6" s="1"/>
  <c r="AN22" i="6" s="1"/>
  <c r="AN23" i="6" s="1"/>
  <c r="AM14" i="6" l="1"/>
  <c r="AM15" i="6" s="1"/>
  <c r="AM17" i="6" s="1"/>
  <c r="AM18" i="6" s="1"/>
  <c r="AM19" i="6" s="1"/>
  <c r="AM20" i="6" s="1"/>
  <c r="AM21" i="6" s="1"/>
  <c r="AM22" i="6" s="1"/>
  <c r="AM23" i="6" s="1"/>
  <c r="AK14" i="6"/>
  <c r="AK15" i="6" s="1"/>
  <c r="AK17" i="6" s="1"/>
  <c r="AK18" i="6" s="1"/>
  <c r="AK19" i="6" s="1"/>
  <c r="AK20" i="6" s="1"/>
  <c r="AK21" i="6" s="1"/>
  <c r="AK22" i="6" s="1"/>
  <c r="AK23" i="6" s="1"/>
  <c r="AJ14" i="6"/>
  <c r="AJ15" i="6" s="1"/>
  <c r="AJ17" i="6" s="1"/>
  <c r="AJ18" i="6" s="1"/>
  <c r="AJ19" i="6" s="1"/>
  <c r="AJ20" i="6" s="1"/>
  <c r="AJ21" i="6" s="1"/>
  <c r="AJ22" i="6" s="1"/>
  <c r="AJ23" i="6" s="1"/>
  <c r="AH14" i="6"/>
  <c r="AH15" i="6" s="1"/>
  <c r="AH17" i="6" s="1"/>
  <c r="AH18" i="6" s="1"/>
  <c r="AH19" i="6" s="1"/>
  <c r="AH20" i="6" s="1"/>
  <c r="AH21" i="6" s="1"/>
  <c r="AH22" i="6" s="1"/>
  <c r="AH23" i="6" s="1"/>
  <c r="AG17" i="6"/>
  <c r="AG18" i="6" s="1"/>
  <c r="AG19" i="6" s="1"/>
  <c r="AG20" i="6" s="1"/>
  <c r="AG21" i="6" s="1"/>
  <c r="AG22" i="6" s="1"/>
  <c r="AG23" i="6" s="1"/>
  <c r="V46" i="6" l="1"/>
  <c r="AG38" i="6"/>
  <c r="AG39" i="6" s="1"/>
  <c r="AG41" i="6" s="1"/>
  <c r="AG42" i="6" s="1"/>
  <c r="AG43" i="6" s="1"/>
  <c r="AG44" i="6" s="1"/>
  <c r="AG45" i="6" s="1"/>
  <c r="AG46" i="6" s="1"/>
  <c r="AG47" i="6" s="1"/>
  <c r="AD34" i="6"/>
  <c r="AI35" i="6" l="1"/>
  <c r="AI36" i="6" s="1"/>
  <c r="AI37" i="6" s="1"/>
  <c r="AI38" i="6" s="1"/>
  <c r="AI39" i="6" s="1"/>
  <c r="AI41" i="6" l="1"/>
  <c r="AI42" i="6" s="1"/>
  <c r="AI43" i="6" s="1"/>
  <c r="AI44" i="6" s="1"/>
  <c r="AI45" i="6" s="1"/>
  <c r="AI46" i="6" s="1"/>
  <c r="AI47" i="6" s="1"/>
  <c r="AJ38" i="6"/>
  <c r="AJ39" i="6" s="1"/>
  <c r="AJ41" i="6" l="1"/>
  <c r="AJ42" i="6" s="1"/>
  <c r="AJ43" i="6" s="1"/>
  <c r="AJ44" i="6" s="1"/>
  <c r="AJ45" i="6" s="1"/>
  <c r="AJ46" i="6" s="1"/>
  <c r="AJ47" i="6" s="1"/>
  <c r="AE17" i="6"/>
  <c r="AE18" i="6" s="1"/>
  <c r="AE19" i="6" s="1"/>
  <c r="AE20" i="6" s="1"/>
  <c r="AE21" i="6" s="1"/>
  <c r="AE22" i="6" s="1"/>
  <c r="AE23" i="6" s="1"/>
  <c r="AD17" i="6"/>
  <c r="AD18" i="6" s="1"/>
  <c r="AD19" i="6" s="1"/>
  <c r="AB13" i="6"/>
  <c r="AB15" i="6" s="1"/>
  <c r="AB17" i="6" s="1"/>
  <c r="AB18" i="6" s="1"/>
  <c r="AB19" i="6" s="1"/>
  <c r="AB20" i="6" s="1"/>
  <c r="AB21" i="6" s="1"/>
  <c r="AB22" i="6" s="1"/>
  <c r="AB23" i="6" s="1"/>
  <c r="AD35" i="6"/>
  <c r="AD39" i="6" s="1"/>
  <c r="AD41" i="6" s="1"/>
  <c r="AD42" i="6" s="1"/>
  <c r="AD43" i="6" s="1"/>
  <c r="AD44" i="6" s="1"/>
  <c r="AD45" i="6" s="1"/>
  <c r="AD46" i="6" s="1"/>
  <c r="AD47" i="6" s="1"/>
  <c r="AC35" i="6"/>
  <c r="AC36" i="6" s="1"/>
  <c r="AC37" i="6" s="1"/>
  <c r="AC38" i="6" s="1"/>
  <c r="AC39" i="6" s="1"/>
  <c r="AC41" i="6" s="1"/>
  <c r="AC42" i="6" s="1"/>
  <c r="AC43" i="6" s="1"/>
  <c r="AC44" i="6" s="1"/>
  <c r="AC45" i="6" s="1"/>
  <c r="AC46" i="6" s="1"/>
  <c r="AC47" i="6" s="1"/>
  <c r="AK42" i="6" l="1"/>
  <c r="AK43" i="6" s="1"/>
  <c r="AK44" i="6" s="1"/>
  <c r="AK45" i="6" s="1"/>
  <c r="AK46" i="6" s="1"/>
  <c r="AK47" i="6" s="1"/>
  <c r="AL39" i="6"/>
  <c r="AA17" i="6"/>
  <c r="AA18" i="6" s="1"/>
  <c r="AA19" i="6" s="1"/>
  <c r="AA20" i="6" s="1"/>
  <c r="AA21" i="6" s="1"/>
  <c r="AA22" i="6" s="1"/>
  <c r="AA23" i="6" s="1"/>
  <c r="Z17" i="6"/>
  <c r="Z18" i="6" s="1"/>
  <c r="Z19" i="6" s="1"/>
  <c r="Z20" i="6" s="1"/>
  <c r="Z21" i="6" s="1"/>
  <c r="Z22" i="6" s="1"/>
  <c r="AA36" i="6"/>
  <c r="AA37" i="6" s="1"/>
  <c r="AA38" i="6" s="1"/>
  <c r="AA39" i="6" s="1"/>
  <c r="AA41" i="6" s="1"/>
  <c r="AA42" i="6" s="1"/>
  <c r="AA43" i="6" s="1"/>
  <c r="AA44" i="6" s="1"/>
  <c r="AA45" i="6" s="1"/>
  <c r="AA46" i="6" s="1"/>
  <c r="AA47" i="6" s="1"/>
  <c r="Y17" i="6"/>
  <c r="Y18" i="6" s="1"/>
  <c r="Y19" i="6" s="1"/>
  <c r="Y20" i="6" s="1"/>
  <c r="Y21" i="6" s="1"/>
  <c r="Y22" i="6" s="1"/>
  <c r="Y23" i="6" s="1"/>
  <c r="Z35" i="6"/>
  <c r="Z36" i="6" s="1"/>
  <c r="Z37" i="6" s="1"/>
  <c r="Z38" i="6" s="1"/>
  <c r="Z39" i="6" s="1"/>
  <c r="Z41" i="6" s="1"/>
  <c r="Z42" i="6" s="1"/>
  <c r="Z43" i="6" s="1"/>
  <c r="Z44" i="6" s="1"/>
  <c r="Z45" i="6" s="1"/>
  <c r="Z46" i="6" s="1"/>
  <c r="Z47" i="6" s="1"/>
  <c r="X17" i="6"/>
  <c r="X18" i="6" s="1"/>
  <c r="X19" i="6" s="1"/>
  <c r="X20" i="6" s="1"/>
  <c r="X21" i="6" s="1"/>
  <c r="X22" i="6" s="1"/>
  <c r="Y35" i="6"/>
  <c r="Y36" i="6" s="1"/>
  <c r="Y37" i="6" s="1"/>
  <c r="Y38" i="6" s="1"/>
  <c r="Y39" i="6" s="1"/>
  <c r="Y41" i="6" s="1"/>
  <c r="Y42" i="6" s="1"/>
  <c r="Y43" i="6" s="1"/>
  <c r="Y44" i="6" s="1"/>
  <c r="Y45" i="6" s="1"/>
  <c r="Y46" i="6" s="1"/>
  <c r="Y47" i="6" s="1"/>
  <c r="AM35" i="6" l="1"/>
  <c r="AM36" i="6" s="1"/>
  <c r="AM37" i="6" s="1"/>
  <c r="AM38" i="6" s="1"/>
  <c r="AM39" i="6" s="1"/>
  <c r="AM41" i="6" s="1"/>
  <c r="AM42" i="6" s="1"/>
  <c r="AM43" i="6" s="1"/>
  <c r="AM44" i="6" s="1"/>
  <c r="AM45" i="6" s="1"/>
  <c r="AM46" i="6" s="1"/>
  <c r="AM47" i="6" s="1"/>
  <c r="AL41" i="6"/>
  <c r="AL42" i="6" s="1"/>
  <c r="AL43" i="6" s="1"/>
  <c r="AL44" i="6" s="1"/>
  <c r="AL45" i="6" s="1"/>
  <c r="AL46" i="6" s="1"/>
  <c r="AL47" i="6" s="1"/>
  <c r="Z23" i="6"/>
  <c r="X23" i="6"/>
  <c r="W35" i="6"/>
  <c r="W36" i="6" s="1"/>
  <c r="W37" i="6" s="1"/>
  <c r="W38" i="6" s="1"/>
  <c r="W39" i="6" s="1"/>
  <c r="W41" i="6" s="1"/>
  <c r="W42" i="6" s="1"/>
  <c r="W43" i="6" s="1"/>
  <c r="W44" i="6" s="1"/>
  <c r="W45" i="6" s="1"/>
  <c r="W46" i="6" s="1"/>
  <c r="W47" i="6" s="1"/>
  <c r="V35" i="6"/>
  <c r="V36" i="6" s="1"/>
  <c r="V37" i="6" s="1"/>
  <c r="V38" i="6" s="1"/>
  <c r="V39" i="6" s="1"/>
  <c r="V41" i="6" s="1"/>
  <c r="V42" i="6" s="1"/>
  <c r="V43" i="6" s="1"/>
  <c r="U35" i="6"/>
  <c r="AN39" i="6" l="1"/>
  <c r="AN41" i="6" s="1"/>
  <c r="AN42" i="6" s="1"/>
  <c r="AN43" i="6" s="1"/>
  <c r="AN44" i="6" s="1"/>
  <c r="AN45" i="6" s="1"/>
  <c r="AN46" i="6" s="1"/>
  <c r="AN47" i="6" s="1"/>
  <c r="U36" i="6"/>
  <c r="U37" i="6" s="1"/>
  <c r="U38" i="6" s="1"/>
  <c r="U39" i="6" s="1"/>
  <c r="U41" i="6" s="1"/>
  <c r="U42" i="6" s="1"/>
  <c r="U43" i="6" s="1"/>
  <c r="U44" i="6" s="1"/>
  <c r="U45" i="6" s="1"/>
  <c r="U46" i="6" s="1"/>
  <c r="U47" i="6" s="1"/>
  <c r="S35" i="6"/>
  <c r="S36" i="6" s="1"/>
  <c r="S37" i="6" s="1"/>
  <c r="S38" i="6" s="1"/>
  <c r="S39" i="6" s="1"/>
  <c r="S43" i="6" s="1"/>
  <c r="S44" i="6" s="1"/>
  <c r="S45" i="6" s="1"/>
  <c r="S46" i="6" s="1"/>
  <c r="S47" i="6" s="1"/>
  <c r="S17" i="6"/>
  <c r="S21" i="6" s="1"/>
  <c r="S22" i="6" s="1"/>
  <c r="S23" i="6" s="1"/>
  <c r="Q35" i="6"/>
  <c r="Q36" i="6" s="1"/>
  <c r="Q37" i="6" s="1"/>
  <c r="P39" i="6"/>
  <c r="P47" i="6" s="1"/>
  <c r="W17" i="6"/>
  <c r="W18" i="6" s="1"/>
  <c r="W19" i="6" s="1"/>
  <c r="W20" i="6" s="1"/>
  <c r="W21" i="6" s="1"/>
  <c r="W22" i="6" s="1"/>
  <c r="W23" i="6" s="1"/>
  <c r="V17" i="6"/>
  <c r="V18" i="6" s="1"/>
  <c r="V19" i="6" s="1"/>
  <c r="AP35" i="6" l="1"/>
  <c r="AP36" i="6" s="1"/>
  <c r="AP37" i="6" s="1"/>
  <c r="AP38" i="6" s="1"/>
  <c r="AP39" i="6" s="1"/>
  <c r="AP41" i="6" s="1"/>
  <c r="AP42" i="6" s="1"/>
  <c r="AP43" i="6" s="1"/>
  <c r="AP44" i="6" s="1"/>
  <c r="AP45" i="6" s="1"/>
  <c r="AP46" i="6" s="1"/>
  <c r="AP47" i="6" s="1"/>
  <c r="AO38" i="6"/>
  <c r="AO39" i="6" s="1"/>
  <c r="AO41" i="6" s="1"/>
  <c r="AO42" i="6" s="1"/>
  <c r="AO43" i="6" s="1"/>
  <c r="AO44" i="6" s="1"/>
  <c r="AO45" i="6" s="1"/>
  <c r="AO46" i="6" s="1"/>
  <c r="AO47" i="6" s="1"/>
  <c r="V20" i="6"/>
  <c r="V21" i="6" s="1"/>
  <c r="V22" i="6" s="1"/>
  <c r="V23" i="6" s="1"/>
  <c r="Q38" i="6"/>
  <c r="Q39" i="6" s="1"/>
  <c r="Q43" i="6" s="1"/>
  <c r="Q44" i="6" s="1"/>
  <c r="Q45" i="6" s="1"/>
  <c r="Q46" i="6" s="1"/>
  <c r="Q47" i="6" s="1"/>
  <c r="X35" i="6"/>
  <c r="X36" i="6" s="1"/>
  <c r="X37" i="6" s="1"/>
  <c r="X38" i="6" s="1"/>
  <c r="X39" i="6" s="1"/>
  <c r="X41" i="6" s="1"/>
  <c r="X42" i="6" s="1"/>
  <c r="X43" i="6" s="1"/>
  <c r="X44" i="6" s="1"/>
  <c r="X45" i="6" s="1"/>
  <c r="X46" i="6" s="1"/>
  <c r="X47" i="6" s="1"/>
  <c r="T17" i="6"/>
  <c r="T18" i="6" s="1"/>
  <c r="Q17" i="6"/>
  <c r="P22" i="6"/>
  <c r="P23" i="6" s="1"/>
  <c r="O18" i="6"/>
  <c r="O22" i="6" s="1"/>
  <c r="O23" i="6" s="1"/>
  <c r="O42" i="6"/>
  <c r="N42" i="6"/>
  <c r="L17" i="6"/>
  <c r="L18" i="6" s="1"/>
  <c r="L19" i="6" s="1"/>
  <c r="L20" i="6" s="1"/>
  <c r="L21" i="6" s="1"/>
  <c r="L35" i="6"/>
  <c r="L36" i="6" s="1"/>
  <c r="L37" i="6" s="1"/>
  <c r="L38" i="6" s="1"/>
  <c r="L39" i="6" s="1"/>
  <c r="L40" i="6" s="1"/>
  <c r="L42" i="6" s="1"/>
  <c r="L43" i="6" s="1"/>
  <c r="L44" i="6" s="1"/>
  <c r="L45" i="6" s="1"/>
  <c r="L46" i="6" s="1"/>
  <c r="L47" i="6" s="1"/>
  <c r="K17" i="6"/>
  <c r="K18" i="6" s="1"/>
  <c r="K19" i="6" s="1"/>
  <c r="K20" i="6" s="1"/>
  <c r="K21" i="6" s="1"/>
  <c r="K22" i="6" s="1"/>
  <c r="K23" i="6" s="1"/>
  <c r="D40" i="6"/>
  <c r="D42" i="6" s="1"/>
  <c r="D43" i="6" s="1"/>
  <c r="D44" i="6" s="1"/>
  <c r="D45" i="6" s="1"/>
  <c r="D46" i="6" s="1"/>
  <c r="D47" i="6" s="1"/>
  <c r="C40" i="6"/>
  <c r="C42" i="6" s="1"/>
  <c r="C43" i="6" s="1"/>
  <c r="C44" i="6" s="1"/>
  <c r="C45" i="6" s="1"/>
  <c r="C46" i="6" s="1"/>
  <c r="C47" i="6" s="1"/>
  <c r="E38" i="6"/>
  <c r="E39" i="6" s="1"/>
  <c r="E40" i="6" s="1"/>
  <c r="E42" i="6" s="1"/>
  <c r="E43" i="6" s="1"/>
  <c r="E44" i="6" s="1"/>
  <c r="E45" i="6" s="1"/>
  <c r="E46" i="6" s="1"/>
  <c r="E47" i="6" s="1"/>
  <c r="D37" i="6"/>
  <c r="D38" i="6" s="1"/>
  <c r="K37" i="6"/>
  <c r="I37" i="6"/>
  <c r="I38" i="6" s="1"/>
  <c r="I39" i="6" s="1"/>
  <c r="I40" i="6" s="1"/>
  <c r="I42" i="6" s="1"/>
  <c r="I43" i="6" s="1"/>
  <c r="I44" i="6" s="1"/>
  <c r="I45" i="6" s="1"/>
  <c r="I46" i="6" s="1"/>
  <c r="I47" i="6" s="1"/>
  <c r="H35" i="6"/>
  <c r="H36" i="6" s="1"/>
  <c r="H37" i="6" s="1"/>
  <c r="H38" i="6" s="1"/>
  <c r="H39" i="6" s="1"/>
  <c r="H40" i="6" s="1"/>
  <c r="H42" i="6" s="1"/>
  <c r="H43" i="6" s="1"/>
  <c r="H44" i="6" s="1"/>
  <c r="H45" i="6" s="1"/>
  <c r="H46" i="6" s="1"/>
  <c r="H47" i="6" s="1"/>
  <c r="G35" i="6"/>
  <c r="G36" i="6" s="1"/>
  <c r="G37" i="6" s="1"/>
  <c r="G38" i="6" s="1"/>
  <c r="G39" i="6" s="1"/>
  <c r="G40" i="6" s="1"/>
  <c r="G42" i="6" s="1"/>
  <c r="G43" i="6" s="1"/>
  <c r="G44" i="6" s="1"/>
  <c r="G45" i="6" s="1"/>
  <c r="G46" i="6" s="1"/>
  <c r="G47" i="6" s="1"/>
  <c r="F35" i="6"/>
  <c r="F36" i="6" s="1"/>
  <c r="F37" i="6" s="1"/>
  <c r="F38" i="6" s="1"/>
  <c r="F39" i="6" s="1"/>
  <c r="F40" i="6" s="1"/>
  <c r="F42" i="6" s="1"/>
  <c r="F43" i="6" s="1"/>
  <c r="F44" i="6" s="1"/>
  <c r="F45" i="6" s="1"/>
  <c r="F46" i="6" s="1"/>
  <c r="F47" i="6" s="1"/>
  <c r="C35" i="6"/>
  <c r="H29" i="6"/>
  <c r="I29" i="6" s="1"/>
  <c r="J29" i="6" s="1"/>
  <c r="K29" i="6" s="1"/>
  <c r="L29" i="6" s="1"/>
  <c r="M29" i="6" s="1"/>
  <c r="N29" i="6" s="1"/>
  <c r="O29" i="6" s="1"/>
  <c r="P29" i="6" s="1"/>
  <c r="Q29" i="6" s="1"/>
  <c r="R29" i="6" s="1"/>
  <c r="S29" i="6" s="1"/>
  <c r="T29" i="6" s="1"/>
  <c r="U29" i="6" s="1"/>
  <c r="V29" i="6" s="1"/>
  <c r="W29" i="6" s="1"/>
  <c r="X29" i="6" s="1"/>
  <c r="Y29" i="6" s="1"/>
  <c r="Z29" i="6" s="1"/>
  <c r="AA29" i="6" s="1"/>
  <c r="AB29" i="6" s="1"/>
  <c r="AC29" i="6" s="1"/>
  <c r="AD29" i="6" s="1"/>
  <c r="AE29" i="6" s="1"/>
  <c r="AF29" i="6" s="1"/>
  <c r="AG29" i="6" s="1"/>
  <c r="J17" i="6"/>
  <c r="J18" i="6" s="1"/>
  <c r="J19" i="6" s="1"/>
  <c r="J20" i="6" s="1"/>
  <c r="J21" i="6" s="1"/>
  <c r="J22" i="6" s="1"/>
  <c r="J23" i="6" s="1"/>
  <c r="I17" i="6"/>
  <c r="I18" i="6" s="1"/>
  <c r="I19" i="6" s="1"/>
  <c r="I20" i="6" s="1"/>
  <c r="I21" i="6" s="1"/>
  <c r="I22" i="6" s="1"/>
  <c r="I23" i="6" s="1"/>
  <c r="H17" i="6"/>
  <c r="H18" i="6" s="1"/>
  <c r="H19" i="6" s="1"/>
  <c r="H20" i="6" s="1"/>
  <c r="H21" i="6" s="1"/>
  <c r="H22" i="6" s="1"/>
  <c r="H23" i="6" s="1"/>
  <c r="G17" i="6"/>
  <c r="G18" i="6" s="1"/>
  <c r="G19" i="6" s="1"/>
  <c r="G20" i="6" s="1"/>
  <c r="G21" i="6" s="1"/>
  <c r="G22" i="6" s="1"/>
  <c r="G23" i="6" s="1"/>
  <c r="F17" i="6"/>
  <c r="F18" i="6" s="1"/>
  <c r="F19" i="6" s="1"/>
  <c r="F20" i="6" s="1"/>
  <c r="F21" i="6" s="1"/>
  <c r="F22" i="6" s="1"/>
  <c r="F23" i="6" s="1"/>
  <c r="D17" i="6"/>
  <c r="D18" i="6" s="1"/>
  <c r="D19" i="6" s="1"/>
  <c r="D20" i="6" s="1"/>
  <c r="D21" i="6" s="1"/>
  <c r="D22" i="6" s="1"/>
  <c r="D23" i="6" s="1"/>
  <c r="C17" i="6"/>
  <c r="C18" i="6" s="1"/>
  <c r="C19" i="6" s="1"/>
  <c r="C20" i="6" s="1"/>
  <c r="C21" i="6" s="1"/>
  <c r="C22" i="6" s="1"/>
  <c r="C23" i="6" s="1"/>
  <c r="B17" i="6"/>
  <c r="B18" i="6" s="1"/>
  <c r="B19" i="6" s="1"/>
  <c r="B20" i="6" s="1"/>
  <c r="B21" i="6" s="1"/>
  <c r="B22" i="6" s="1"/>
  <c r="B23" i="6" s="1"/>
  <c r="G7" i="6"/>
  <c r="H7" i="6" s="1"/>
  <c r="I7" i="6" s="1"/>
  <c r="J7" i="6" s="1"/>
  <c r="AH29" i="6" l="1"/>
  <c r="AI29" i="6" s="1"/>
  <c r="AJ29" i="6" s="1"/>
  <c r="AK29" i="6" s="1"/>
  <c r="AL29" i="6" s="1"/>
  <c r="AM29" i="6" s="1"/>
  <c r="AN29" i="6" s="1"/>
  <c r="AO29" i="6" s="1"/>
  <c r="AP29" i="6" s="1"/>
  <c r="AQ29" i="6" s="1"/>
  <c r="AR29" i="6" s="1"/>
  <c r="AS29" i="6" s="1"/>
  <c r="AT29" i="6" s="1"/>
  <c r="AU29" i="6" s="1"/>
  <c r="AV29" i="6" s="1"/>
  <c r="N43" i="6"/>
  <c r="N44" i="6" s="1"/>
  <c r="N46" i="6" s="1"/>
  <c r="O43" i="6"/>
  <c r="O44" i="6" s="1"/>
  <c r="O45" i="6" s="1"/>
  <c r="O46" i="6" s="1"/>
  <c r="O47" i="6" s="1"/>
  <c r="K7" i="6"/>
  <c r="L7" i="6" s="1"/>
  <c r="M7" i="6" s="1"/>
  <c r="N7" i="6" s="1"/>
  <c r="O7" i="6" s="1"/>
  <c r="P7" i="6" s="1"/>
  <c r="Q7" i="6" s="1"/>
  <c r="R7" i="6" s="1"/>
  <c r="K38" i="6"/>
  <c r="K39" i="6" s="1"/>
  <c r="K40" i="6" s="1"/>
  <c r="K42" i="6" s="1"/>
  <c r="K43" i="6" s="1"/>
  <c r="K44" i="6" s="1"/>
  <c r="K45" i="6" s="1"/>
  <c r="K46" i="6" s="1"/>
  <c r="K47" i="6" s="1"/>
  <c r="BB36" i="4"/>
  <c r="S7" i="6" l="1"/>
  <c r="T7" i="6" s="1"/>
  <c r="U7" i="6" s="1"/>
  <c r="V7" i="6" s="1"/>
  <c r="W7" i="6" s="1"/>
  <c r="X7" i="6" s="1"/>
  <c r="Y7" i="6" s="1"/>
  <c r="Z7" i="6" s="1"/>
  <c r="AA7" i="6" s="1"/>
  <c r="AB7" i="6" s="1"/>
  <c r="AC7" i="6" s="1"/>
  <c r="AD7" i="6" s="1"/>
  <c r="AE7" i="6" s="1"/>
  <c r="AF7" i="6" s="1"/>
  <c r="AG7" i="6" s="1"/>
  <c r="AH7" i="6" s="1"/>
  <c r="AI7" i="6" s="1"/>
  <c r="AJ7" i="6" s="1"/>
  <c r="AK7" i="6" s="1"/>
  <c r="AL7" i="6" s="1"/>
  <c r="AM7" i="6" s="1"/>
  <c r="AN7" i="6" s="1"/>
  <c r="AO7" i="6" s="1"/>
  <c r="AP7" i="6" s="1"/>
  <c r="AQ7" i="6" s="1"/>
  <c r="AR7" i="6" s="1"/>
  <c r="AS7" i="6" s="1"/>
  <c r="AT7" i="6" s="1"/>
  <c r="AU7" i="6" s="1"/>
  <c r="AV7" i="6" s="1"/>
  <c r="AW7" i="6" s="1"/>
  <c r="AX7" i="6" s="1"/>
  <c r="AY7" i="6" s="1"/>
  <c r="AZ7" i="6" s="1"/>
  <c r="BA7" i="6" s="1"/>
  <c r="BB7" i="6" s="1"/>
  <c r="BC7" i="6" s="1"/>
  <c r="BD7" i="6" s="1"/>
  <c r="BE7" i="6" s="1"/>
  <c r="AY38" i="4"/>
  <c r="AY39" i="4" s="1"/>
  <c r="BC30" i="4" l="1"/>
  <c r="BC9" i="4"/>
  <c r="BF36" i="4" l="1"/>
  <c r="BF37" i="4" s="1"/>
  <c r="BF38" i="4" s="1"/>
  <c r="BF39" i="4" s="1"/>
  <c r="BF40" i="4" s="1"/>
  <c r="BF41" i="4" s="1"/>
  <c r="BF42" i="4" s="1"/>
  <c r="BF43" i="4" s="1"/>
  <c r="BF44" i="4" s="1"/>
  <c r="BF45" i="4" s="1"/>
  <c r="BF46" i="4" s="1"/>
  <c r="BF47" i="4" s="1"/>
  <c r="BF48" i="4" s="1"/>
  <c r="BF19" i="4"/>
  <c r="BF20" i="4" s="1"/>
  <c r="BF21" i="4" s="1"/>
  <c r="BF22" i="4" s="1"/>
  <c r="BF23" i="4" s="1"/>
  <c r="BF24" i="4" s="1"/>
  <c r="BF25" i="4" s="1"/>
  <c r="BE36" i="4"/>
  <c r="BE37" i="4" s="1"/>
  <c r="BE38" i="4" s="1"/>
  <c r="BE39" i="4" s="1"/>
  <c r="BE40" i="4" s="1"/>
  <c r="BE41" i="4" s="1"/>
  <c r="BE42" i="4" s="1"/>
  <c r="BE43" i="4" s="1"/>
  <c r="BE44" i="4" s="1"/>
  <c r="BE45" i="4" s="1"/>
  <c r="BE46" i="4" s="1"/>
  <c r="BE47" i="4" s="1"/>
  <c r="BE48" i="4" s="1"/>
  <c r="BE19" i="4"/>
  <c r="BE20" i="4" s="1"/>
  <c r="BE21" i="4" s="1"/>
  <c r="BE22" i="4" s="1"/>
  <c r="BE23" i="4" s="1"/>
  <c r="BE24" i="4" s="1"/>
  <c r="BE25" i="4" s="1"/>
  <c r="BD36" i="4"/>
  <c r="BD37" i="4" s="1"/>
  <c r="BD38" i="4" s="1"/>
  <c r="BD39" i="4" s="1"/>
  <c r="BD40" i="4" s="1"/>
  <c r="BD41" i="4" s="1"/>
  <c r="BD42" i="4" s="1"/>
  <c r="BD43" i="4" s="1"/>
  <c r="BD44" i="4" s="1"/>
  <c r="BD45" i="4" s="1"/>
  <c r="BD46" i="4" s="1"/>
  <c r="BD47" i="4" s="1"/>
  <c r="BD48" i="4" s="1"/>
  <c r="BD30" i="4"/>
  <c r="BE30" i="4" s="1"/>
  <c r="BF30" i="4" s="1"/>
  <c r="BD19" i="4"/>
  <c r="BD20" i="4" s="1"/>
  <c r="BD21" i="4" s="1"/>
  <c r="BD22" i="4" s="1"/>
  <c r="BD23" i="4" s="1"/>
  <c r="BD24" i="4" s="1"/>
  <c r="BD25" i="4" s="1"/>
  <c r="BD9" i="4"/>
  <c r="BE9" i="4" s="1"/>
  <c r="BF9" i="4" s="1"/>
  <c r="BC36" i="4"/>
  <c r="BC37" i="4" s="1"/>
  <c r="BC38" i="4" s="1"/>
  <c r="BC39" i="4" s="1"/>
  <c r="BC40" i="4" s="1"/>
  <c r="BC41" i="4" s="1"/>
  <c r="BC42" i="4" s="1"/>
  <c r="BC43" i="4" s="1"/>
  <c r="BC44" i="4" s="1"/>
  <c r="BC45" i="4" s="1"/>
  <c r="BC46" i="4" s="1"/>
  <c r="BC47" i="4" s="1"/>
  <c r="BC48" i="4" s="1"/>
  <c r="BC19" i="4"/>
  <c r="BC20" i="4" s="1"/>
  <c r="BC21" i="4" s="1"/>
  <c r="BC22" i="4" s="1"/>
  <c r="BC23" i="4" s="1"/>
  <c r="BC24" i="4" s="1"/>
  <c r="BC25" i="4" s="1"/>
  <c r="AU36" i="4" l="1"/>
  <c r="AU37" i="4" s="1"/>
  <c r="AU38" i="4" s="1"/>
  <c r="AU39" i="4" s="1"/>
  <c r="AU40" i="4" s="1"/>
  <c r="AU41" i="4" s="1"/>
  <c r="AU42" i="4" s="1"/>
  <c r="AU43" i="4" s="1"/>
  <c r="AU44" i="4" s="1"/>
  <c r="AU45" i="4" s="1"/>
  <c r="AU46" i="4" s="1"/>
  <c r="AU47" i="4" s="1"/>
  <c r="AU48" i="4" s="1"/>
  <c r="BB37" i="4" l="1"/>
  <c r="BB19" i="4"/>
  <c r="BB20" i="4" s="1"/>
  <c r="BB21" i="4" s="1"/>
  <c r="BB22" i="4" s="1"/>
  <c r="BB23" i="4" s="1"/>
  <c r="BB24" i="4" s="1"/>
  <c r="BB25" i="4" s="1"/>
  <c r="BA36" i="4"/>
  <c r="BA37" i="4" s="1"/>
  <c r="BA38" i="4" s="1"/>
  <c r="BA39" i="4" s="1"/>
  <c r="BA40" i="4" s="1"/>
  <c r="BA41" i="4" s="1"/>
  <c r="BA42" i="4" s="1"/>
  <c r="BA43" i="4" s="1"/>
  <c r="BA44" i="4" s="1"/>
  <c r="BA45" i="4" s="1"/>
  <c r="BA46" i="4" s="1"/>
  <c r="BA47" i="4" s="1"/>
  <c r="BA48" i="4" s="1"/>
  <c r="AZ19" i="4"/>
  <c r="AZ20" i="4" s="1"/>
  <c r="AZ21" i="4" s="1"/>
  <c r="AZ22" i="4" s="1"/>
  <c r="AZ23" i="4" s="1"/>
  <c r="AZ24" i="4" s="1"/>
  <c r="AZ25" i="4" s="1"/>
  <c r="AZ39" i="4"/>
  <c r="AZ40" i="4" s="1"/>
  <c r="AZ41" i="4" s="1"/>
  <c r="AZ42" i="4" s="1"/>
  <c r="AZ43" i="4" s="1"/>
  <c r="AZ44" i="4" s="1"/>
  <c r="AZ45" i="4" s="1"/>
  <c r="AZ46" i="4" s="1"/>
  <c r="AZ47" i="4" s="1"/>
  <c r="AZ48" i="4" s="1"/>
  <c r="BB38" i="4" l="1"/>
  <c r="BB39" i="4" s="1"/>
  <c r="BB40" i="4" s="1"/>
  <c r="BB41" i="4" s="1"/>
  <c r="BB42" i="4" s="1"/>
  <c r="BB43" i="4" s="1"/>
  <c r="BB44" i="4" s="1"/>
  <c r="BB45" i="4" s="1"/>
  <c r="BB46" i="4" s="1"/>
  <c r="BB47" i="4" s="1"/>
  <c r="BB48" i="4" s="1"/>
  <c r="AY41" i="4"/>
  <c r="AY42" i="4" s="1"/>
  <c r="AY43" i="4" s="1"/>
  <c r="AY44" i="4" s="1"/>
  <c r="AY45" i="4" s="1"/>
  <c r="AY46" i="4" s="1"/>
  <c r="AY47" i="4" s="1"/>
  <c r="AY48" i="4" s="1"/>
  <c r="AY19" i="4"/>
  <c r="AY20" i="4" s="1"/>
  <c r="AY21" i="4" s="1"/>
  <c r="AY22" i="4" s="1"/>
  <c r="AY23" i="4" s="1"/>
  <c r="AY24" i="4" s="1"/>
  <c r="AY25" i="4" s="1"/>
  <c r="AX36" i="4"/>
  <c r="AX41" i="4" s="1"/>
  <c r="AX42" i="4" s="1"/>
  <c r="AX43" i="4" s="1"/>
  <c r="AX44" i="4" s="1"/>
  <c r="AX45" i="4" s="1"/>
  <c r="AX46" i="4" s="1"/>
  <c r="AX47" i="4" s="1"/>
  <c r="AX48" i="4" s="1"/>
  <c r="AX19" i="4"/>
  <c r="AX20" i="4" s="1"/>
  <c r="AX21" i="4" s="1"/>
  <c r="AX22" i="4" s="1"/>
  <c r="AX23" i="4" s="1"/>
  <c r="AX24" i="4" s="1"/>
  <c r="AX25" i="4" s="1"/>
  <c r="AW36" i="4"/>
  <c r="AW37" i="4" s="1"/>
  <c r="AW38" i="4" s="1"/>
  <c r="AW39" i="4" s="1"/>
  <c r="AW40" i="4" s="1"/>
  <c r="AW41" i="4" s="1"/>
  <c r="AW42" i="4" s="1"/>
  <c r="AW43" i="4" s="1"/>
  <c r="AW44" i="4" s="1"/>
  <c r="AW45" i="4" s="1"/>
  <c r="AW46" i="4" s="1"/>
  <c r="AW47" i="4" s="1"/>
  <c r="AW48" i="4" s="1"/>
  <c r="AW19" i="4"/>
  <c r="AW20" i="4" s="1"/>
  <c r="AW21" i="4" s="1"/>
  <c r="AW22" i="4" s="1"/>
  <c r="AW23" i="4" s="1"/>
  <c r="AW24" i="4" s="1"/>
  <c r="AW25" i="4" s="1"/>
  <c r="AV40" i="4"/>
  <c r="AV41" i="4" s="1"/>
  <c r="AV42" i="4" s="1"/>
  <c r="AV43" i="4" s="1"/>
  <c r="AV44" i="4" s="1"/>
  <c r="AV45" i="4" s="1"/>
  <c r="AV46" i="4" s="1"/>
  <c r="AV47" i="4" s="1"/>
  <c r="AV48" i="4" s="1"/>
  <c r="AU19" i="4"/>
  <c r="AU20" i="4" s="1"/>
  <c r="AU21" i="4" s="1"/>
  <c r="AU22" i="4" s="1"/>
  <c r="AU23" i="4" s="1"/>
  <c r="AU24" i="4" s="1"/>
  <c r="AU25" i="4" s="1"/>
  <c r="AT19" i="4"/>
  <c r="AT20" i="4" s="1"/>
  <c r="AT21" i="4" s="1"/>
  <c r="AT22" i="4" s="1"/>
  <c r="AT23" i="4" s="1"/>
  <c r="AT24" i="4" s="1"/>
  <c r="AT25" i="4" s="1"/>
  <c r="AS36" i="4"/>
  <c r="AS37" i="4" s="1"/>
  <c r="AS38" i="4" s="1"/>
  <c r="AS39" i="4" s="1"/>
  <c r="AS40" i="4" s="1"/>
  <c r="AS41" i="4" s="1"/>
  <c r="AS42" i="4" s="1"/>
  <c r="AS43" i="4" s="1"/>
  <c r="AS44" i="4" s="1"/>
  <c r="AS45" i="4" s="1"/>
  <c r="AS46" i="4" s="1"/>
  <c r="AS47" i="4" s="1"/>
  <c r="AS48" i="4" s="1"/>
  <c r="AS19" i="4"/>
  <c r="AS20" i="4" s="1"/>
  <c r="AS21" i="4" s="1"/>
  <c r="AS22" i="4" s="1"/>
  <c r="AS23" i="4" s="1"/>
  <c r="AS24" i="4" s="1"/>
  <c r="AS25" i="4" s="1"/>
  <c r="AR40" i="4"/>
  <c r="AR41" i="4" s="1"/>
  <c r="AR42" i="4" s="1"/>
  <c r="AR43" i="4" s="1"/>
  <c r="AR44" i="4" s="1"/>
  <c r="AR45" i="4" s="1"/>
  <c r="AR46" i="4" s="1"/>
  <c r="AR47" i="4" s="1"/>
  <c r="AR48" i="4" s="1"/>
  <c r="AQ36" i="4"/>
  <c r="AQ40" i="4" s="1"/>
  <c r="AQ41" i="4" s="1"/>
  <c r="AQ42" i="4" s="1"/>
  <c r="AQ43" i="4" s="1"/>
  <c r="AQ44" i="4" s="1"/>
  <c r="AQ45" i="4" s="1"/>
  <c r="AQ46" i="4" s="1"/>
  <c r="AQ47" i="4" s="1"/>
  <c r="AQ48" i="4" s="1"/>
  <c r="AP36" i="4" l="1"/>
  <c r="AP37" i="4" s="1"/>
  <c r="AP38" i="4" s="1"/>
  <c r="AP39" i="4" s="1"/>
  <c r="AP40" i="4" s="1"/>
  <c r="AP41" i="4" s="1"/>
  <c r="AP42" i="4" s="1"/>
  <c r="AP43" i="4" s="1"/>
  <c r="AP44" i="4" s="1"/>
  <c r="AP45" i="4" s="1"/>
  <c r="AP46" i="4" s="1"/>
  <c r="AP47" i="4" s="1"/>
  <c r="AP48" i="4" s="1"/>
  <c r="AO36" i="4"/>
  <c r="AO37" i="4" s="1"/>
  <c r="AO38" i="4" s="1"/>
  <c r="AO39" i="4" s="1"/>
  <c r="AO40" i="4" s="1"/>
  <c r="AO41" i="4" s="1"/>
  <c r="AO42" i="4" s="1"/>
  <c r="AO43" i="4" s="1"/>
  <c r="AO44" i="4" s="1"/>
  <c r="AO45" i="4" s="1"/>
  <c r="AO46" i="4" s="1"/>
  <c r="AO47" i="4" s="1"/>
  <c r="AO48" i="4" s="1"/>
  <c r="AN36" i="4"/>
  <c r="AN37" i="4" s="1"/>
  <c r="AN38" i="4" s="1"/>
  <c r="AN39" i="4" s="1"/>
  <c r="AN40" i="4" s="1"/>
  <c r="AN41" i="4" s="1"/>
  <c r="AN42" i="4" s="1"/>
  <c r="AN43" i="4" s="1"/>
  <c r="AN44" i="4" s="1"/>
  <c r="AN45" i="4" s="1"/>
  <c r="AN46" i="4" s="1"/>
  <c r="AN47" i="4" s="1"/>
  <c r="AN48" i="4" s="1"/>
  <c r="AM36" i="4"/>
  <c r="AL36" i="4"/>
  <c r="AL37" i="4" s="1"/>
  <c r="AL38" i="4" s="1"/>
  <c r="AL39" i="4" s="1"/>
  <c r="AL40" i="4" s="1"/>
  <c r="AL41" i="4" s="1"/>
  <c r="AL42" i="4" s="1"/>
  <c r="AL43" i="4" s="1"/>
  <c r="AL44" i="4" s="1"/>
  <c r="AL45" i="4" s="1"/>
  <c r="AL46" i="4" s="1"/>
  <c r="AL47" i="4" s="1"/>
  <c r="AL48" i="4" s="1"/>
  <c r="AP19" i="4"/>
  <c r="AP20" i="4" s="1"/>
  <c r="AP21" i="4" s="1"/>
  <c r="AP22" i="4" s="1"/>
  <c r="AP23" i="4" s="1"/>
  <c r="AP24" i="4" s="1"/>
  <c r="AP25" i="4" s="1"/>
  <c r="AO19" i="4"/>
  <c r="AO20" i="4" s="1"/>
  <c r="AO21" i="4" s="1"/>
  <c r="AO22" i="4" s="1"/>
  <c r="AO23" i="4" s="1"/>
  <c r="AO24" i="4" s="1"/>
  <c r="AO25" i="4" s="1"/>
  <c r="AN19" i="4"/>
  <c r="AN20" i="4" s="1"/>
  <c r="AN21" i="4" s="1"/>
  <c r="AN22" i="4" s="1"/>
  <c r="AN23" i="4" s="1"/>
  <c r="AN24" i="4" s="1"/>
  <c r="AN25" i="4" s="1"/>
  <c r="AM19" i="4"/>
  <c r="AM20" i="4" s="1"/>
  <c r="AM21" i="4" s="1"/>
  <c r="AM22" i="4" s="1"/>
  <c r="AM23" i="4" s="1"/>
  <c r="AM24" i="4" s="1"/>
  <c r="AM25" i="4" s="1"/>
  <c r="AL19" i="4"/>
  <c r="AL20" i="4" s="1"/>
  <c r="AL21" i="4" s="1"/>
  <c r="AL22" i="4" s="1"/>
  <c r="AL23" i="4" s="1"/>
  <c r="AL24" i="4" s="1"/>
  <c r="AL25" i="4" s="1"/>
  <c r="AK36" i="4"/>
  <c r="AK37" i="4" s="1"/>
  <c r="AK38" i="4" s="1"/>
  <c r="AK39" i="4" s="1"/>
  <c r="AK40" i="4" s="1"/>
  <c r="AK41" i="4" s="1"/>
  <c r="AK42" i="4" s="1"/>
  <c r="AK43" i="4" s="1"/>
  <c r="AK44" i="4" s="1"/>
  <c r="AK45" i="4" s="1"/>
  <c r="AK46" i="4" s="1"/>
  <c r="AK47" i="4" s="1"/>
  <c r="AK48" i="4" s="1"/>
  <c r="AJ37" i="4"/>
  <c r="AI36" i="4"/>
  <c r="AI37" i="4" s="1"/>
  <c r="AI38" i="4" s="1"/>
  <c r="AI39" i="4" s="1"/>
  <c r="AI40" i="4" s="1"/>
  <c r="AI41" i="4" s="1"/>
  <c r="AI42" i="4" s="1"/>
  <c r="AI43" i="4" s="1"/>
  <c r="AI44" i="4" s="1"/>
  <c r="AI45" i="4" s="1"/>
  <c r="AI46" i="4" s="1"/>
  <c r="AI47" i="4" s="1"/>
  <c r="AI48" i="4" s="1"/>
  <c r="AH36" i="4"/>
  <c r="AH37" i="4" s="1"/>
  <c r="AH38" i="4" s="1"/>
  <c r="AH39" i="4" s="1"/>
  <c r="AH40" i="4" s="1"/>
  <c r="AH41" i="4" s="1"/>
  <c r="AH42" i="4" s="1"/>
  <c r="AH43" i="4" s="1"/>
  <c r="AH44" i="4" s="1"/>
  <c r="AH45" i="4" s="1"/>
  <c r="AH46" i="4" s="1"/>
  <c r="AH47" i="4" s="1"/>
  <c r="AH48" i="4" s="1"/>
  <c r="AG36" i="4"/>
  <c r="AG37" i="4" s="1"/>
  <c r="AG38" i="4" s="1"/>
  <c r="AG39" i="4" s="1"/>
  <c r="AG40" i="4" s="1"/>
  <c r="AG41" i="4" s="1"/>
  <c r="AG42" i="4" s="1"/>
  <c r="AG43" i="4" s="1"/>
  <c r="AG44" i="4" s="1"/>
  <c r="AG45" i="4" s="1"/>
  <c r="AG46" i="4" s="1"/>
  <c r="AG47" i="4" s="1"/>
  <c r="AG48" i="4" s="1"/>
  <c r="AK19" i="4"/>
  <c r="AK20" i="4" s="1"/>
  <c r="AK21" i="4" s="1"/>
  <c r="AK22" i="4" s="1"/>
  <c r="AK23" i="4" s="1"/>
  <c r="AK24" i="4" s="1"/>
  <c r="AK25" i="4" s="1"/>
  <c r="AJ19" i="4"/>
  <c r="AJ20" i="4" s="1"/>
  <c r="AJ21" i="4" s="1"/>
  <c r="AJ22" i="4" s="1"/>
  <c r="AJ23" i="4" s="1"/>
  <c r="AJ24" i="4" s="1"/>
  <c r="AJ25" i="4" s="1"/>
  <c r="AI19" i="4"/>
  <c r="AI20" i="4" s="1"/>
  <c r="AI21" i="4" s="1"/>
  <c r="AI22" i="4" s="1"/>
  <c r="AI23" i="4" s="1"/>
  <c r="AI24" i="4" s="1"/>
  <c r="AI25" i="4" s="1"/>
  <c r="AH19" i="4"/>
  <c r="AH20" i="4" s="1"/>
  <c r="AH21" i="4" s="1"/>
  <c r="AH22" i="4" s="1"/>
  <c r="AH23" i="4" s="1"/>
  <c r="AH24" i="4" s="1"/>
  <c r="AH25" i="4" s="1"/>
  <c r="AG19" i="4"/>
  <c r="AG20" i="4" s="1"/>
  <c r="AG21" i="4" s="1"/>
  <c r="AG22" i="4" s="1"/>
  <c r="AG23" i="4" s="1"/>
  <c r="AG24" i="4" s="1"/>
  <c r="AG25" i="4" s="1"/>
  <c r="AF36" i="4" l="1"/>
  <c r="AF37" i="4" s="1"/>
  <c r="AF38" i="4" s="1"/>
  <c r="AF39" i="4" s="1"/>
  <c r="AF40" i="4" s="1"/>
  <c r="AF41" i="4" s="1"/>
  <c r="AF42" i="4" s="1"/>
  <c r="AF43" i="4" s="1"/>
  <c r="AF44" i="4" s="1"/>
  <c r="AF45" i="4" s="1"/>
  <c r="AF46" i="4" s="1"/>
  <c r="AF47" i="4" s="1"/>
  <c r="AF48" i="4" s="1"/>
  <c r="AF19" i="4"/>
  <c r="AF20" i="4" s="1"/>
  <c r="AF21" i="4" s="1"/>
  <c r="AF22" i="4" s="1"/>
  <c r="AF23" i="4" s="1"/>
  <c r="AF24" i="4" s="1"/>
  <c r="AF25" i="4" s="1"/>
  <c r="AE36" i="4"/>
  <c r="AE37" i="4" s="1"/>
  <c r="AE38" i="4" s="1"/>
  <c r="AE39" i="4" s="1"/>
  <c r="AE40" i="4" s="1"/>
  <c r="AE41" i="4" s="1"/>
  <c r="AE42" i="4" s="1"/>
  <c r="AE43" i="4" s="1"/>
  <c r="AE44" i="4" s="1"/>
  <c r="AE45" i="4" s="1"/>
  <c r="AE46" i="4" s="1"/>
  <c r="AE47" i="4" s="1"/>
  <c r="AE48" i="4" s="1"/>
  <c r="AE19" i="4"/>
  <c r="AE20" i="4" s="1"/>
  <c r="AE21" i="4" s="1"/>
  <c r="AE22" i="4" s="1"/>
  <c r="AE23" i="4" s="1"/>
  <c r="AE24" i="4" s="1"/>
  <c r="AE25" i="4" s="1"/>
  <c r="AD36" i="4"/>
  <c r="AD37" i="4" s="1"/>
  <c r="AD38" i="4" s="1"/>
  <c r="AD39" i="4" s="1"/>
  <c r="AD40" i="4" s="1"/>
  <c r="AD41" i="4" s="1"/>
  <c r="AD42" i="4" s="1"/>
  <c r="AD43" i="4" s="1"/>
  <c r="AD44" i="4" s="1"/>
  <c r="AD45" i="4" s="1"/>
  <c r="AD46" i="4" s="1"/>
  <c r="AD47" i="4" s="1"/>
  <c r="AD48" i="4" s="1"/>
  <c r="AD19" i="4"/>
  <c r="AD20" i="4" s="1"/>
  <c r="AD21" i="4" s="1"/>
  <c r="AD22" i="4" s="1"/>
  <c r="AD23" i="4" s="1"/>
  <c r="AD24" i="4" s="1"/>
  <c r="AD25" i="4" s="1"/>
  <c r="AC36" i="4"/>
  <c r="AC37" i="4" s="1"/>
  <c r="AC38" i="4" s="1"/>
  <c r="AC39" i="4" s="1"/>
  <c r="AC40" i="4" s="1"/>
  <c r="AC41" i="4" s="1"/>
  <c r="AC42" i="4" s="1"/>
  <c r="AC43" i="4" s="1"/>
  <c r="AC44" i="4" s="1"/>
  <c r="AC45" i="4" s="1"/>
  <c r="AC46" i="4" s="1"/>
  <c r="AC47" i="4" s="1"/>
  <c r="AC48" i="4" s="1"/>
  <c r="AC19" i="4"/>
  <c r="AC20" i="4" s="1"/>
  <c r="AC21" i="4" s="1"/>
  <c r="AC22" i="4" s="1"/>
  <c r="AC23" i="4" s="1"/>
  <c r="AC24" i="4" s="1"/>
  <c r="AC25" i="4" s="1"/>
  <c r="AB36" i="4"/>
  <c r="AB37" i="4" s="1"/>
  <c r="AB38" i="4" s="1"/>
  <c r="AB39" i="4" s="1"/>
  <c r="AB40" i="4" s="1"/>
  <c r="AB41" i="4" s="1"/>
  <c r="AB42" i="4" s="1"/>
  <c r="AB43" i="4" s="1"/>
  <c r="AB44" i="4" s="1"/>
  <c r="AB45" i="4" s="1"/>
  <c r="AB46" i="4" s="1"/>
  <c r="AB47" i="4" s="1"/>
  <c r="AB48" i="4" s="1"/>
  <c r="AB19" i="4"/>
  <c r="AB20" i="4" s="1"/>
  <c r="AB21" i="4" s="1"/>
  <c r="AB22" i="4" s="1"/>
  <c r="AB23" i="4" s="1"/>
  <c r="AB24" i="4" s="1"/>
  <c r="AB25" i="4" s="1"/>
  <c r="AA36" i="4"/>
  <c r="AA37" i="4" s="1"/>
  <c r="AA38" i="4" s="1"/>
  <c r="AA39" i="4" s="1"/>
  <c r="AA40" i="4" s="1"/>
  <c r="AA41" i="4" s="1"/>
  <c r="AA42" i="4" s="1"/>
  <c r="AA43" i="4" s="1"/>
  <c r="AA44" i="4" s="1"/>
  <c r="AA45" i="4" s="1"/>
  <c r="AA46" i="4" s="1"/>
  <c r="AA47" i="4" s="1"/>
  <c r="AA48" i="4" s="1"/>
  <c r="AA19" i="4"/>
  <c r="AA20" i="4" s="1"/>
  <c r="AA21" i="4" s="1"/>
  <c r="AA22" i="4" s="1"/>
  <c r="AA23" i="4" s="1"/>
  <c r="AA24" i="4" s="1"/>
  <c r="AA25" i="4" s="1"/>
  <c r="Z36" i="4"/>
  <c r="Z37" i="4" s="1"/>
  <c r="Z38" i="4" s="1"/>
  <c r="Z39" i="4" s="1"/>
  <c r="Z40" i="4" s="1"/>
  <c r="Z41" i="4" s="1"/>
  <c r="Z42" i="4" s="1"/>
  <c r="Z43" i="4" s="1"/>
  <c r="Z44" i="4" s="1"/>
  <c r="Z45" i="4" s="1"/>
  <c r="Z46" i="4" s="1"/>
  <c r="Z47" i="4" s="1"/>
  <c r="Z48" i="4" s="1"/>
  <c r="Z19" i="4"/>
  <c r="Z20" i="4" s="1"/>
  <c r="Z21" i="4" s="1"/>
  <c r="Z22" i="4" s="1"/>
  <c r="Z23" i="4" s="1"/>
  <c r="Z24" i="4" s="1"/>
  <c r="Z25" i="4" s="1"/>
  <c r="Y36" i="4"/>
  <c r="Y37" i="4" s="1"/>
  <c r="Y38" i="4" s="1"/>
  <c r="Y39" i="4" s="1"/>
  <c r="Y40" i="4" s="1"/>
  <c r="Y41" i="4" s="1"/>
  <c r="Y42" i="4" s="1"/>
  <c r="Y43" i="4" s="1"/>
  <c r="Y44" i="4" s="1"/>
  <c r="Y45" i="4" s="1"/>
  <c r="Y46" i="4" s="1"/>
  <c r="Y47" i="4" s="1"/>
  <c r="Y48" i="4" s="1"/>
  <c r="Y19" i="4"/>
  <c r="Y20" i="4" s="1"/>
  <c r="Y21" i="4" s="1"/>
  <c r="Y22" i="4" s="1"/>
  <c r="Y23" i="4" s="1"/>
  <c r="Y24" i="4" s="1"/>
  <c r="Y25" i="4" s="1"/>
  <c r="X36" i="4" l="1"/>
  <c r="X38" i="4" s="1"/>
  <c r="X39" i="4" s="1"/>
  <c r="X40" i="4" s="1"/>
  <c r="X41" i="4" s="1"/>
  <c r="X42" i="4" s="1"/>
  <c r="X43" i="4" s="1"/>
  <c r="X44" i="4" s="1"/>
  <c r="X45" i="4" s="1"/>
  <c r="X46" i="4" s="1"/>
  <c r="X47" i="4" s="1"/>
  <c r="X48" i="4" s="1"/>
  <c r="W36" i="4"/>
  <c r="W37" i="4" s="1"/>
  <c r="W38" i="4" s="1"/>
  <c r="W39" i="4" s="1"/>
  <c r="W40" i="4" s="1"/>
  <c r="W41" i="4" s="1"/>
  <c r="W42" i="4" s="1"/>
  <c r="W43" i="4" s="1"/>
  <c r="W44" i="4" s="1"/>
  <c r="W45" i="4" s="1"/>
  <c r="W46" i="4" s="1"/>
  <c r="W47" i="4" s="1"/>
  <c r="W48" i="4" s="1"/>
  <c r="V36" i="4"/>
  <c r="V37" i="4" s="1"/>
  <c r="V38" i="4" s="1"/>
  <c r="V39" i="4" s="1"/>
  <c r="V40" i="4" s="1"/>
  <c r="V41" i="4" s="1"/>
  <c r="V42" i="4" s="1"/>
  <c r="V43" i="4" s="1"/>
  <c r="V44" i="4" s="1"/>
  <c r="V45" i="4" s="1"/>
  <c r="V46" i="4" s="1"/>
  <c r="V47" i="4" s="1"/>
  <c r="V48" i="4" s="1"/>
  <c r="U41" i="4"/>
  <c r="U42" i="4" s="1"/>
  <c r="U43" i="4" s="1"/>
  <c r="U44" i="4" s="1"/>
  <c r="U45" i="4" s="1"/>
  <c r="U46" i="4" s="1"/>
  <c r="U47" i="4" s="1"/>
  <c r="U48" i="4" s="1"/>
  <c r="T36" i="4"/>
  <c r="T37" i="4" s="1"/>
  <c r="T38" i="4" s="1"/>
  <c r="T39" i="4" s="1"/>
  <c r="T40" i="4" s="1"/>
  <c r="T41" i="4" s="1"/>
  <c r="T42" i="4" s="1"/>
  <c r="T43" i="4" s="1"/>
  <c r="T44" i="4" s="1"/>
  <c r="T45" i="4" s="1"/>
  <c r="T46" i="4" s="1"/>
  <c r="T47" i="4" s="1"/>
  <c r="T48" i="4" s="1"/>
  <c r="X19" i="4"/>
  <c r="X20" i="4" s="1"/>
  <c r="X21" i="4" s="1"/>
  <c r="X22" i="4" s="1"/>
  <c r="X23" i="4" s="1"/>
  <c r="X24" i="4" s="1"/>
  <c r="X25" i="4" s="1"/>
  <c r="W19" i="4"/>
  <c r="W20" i="4" s="1"/>
  <c r="W21" i="4" s="1"/>
  <c r="W22" i="4" s="1"/>
  <c r="W23" i="4" s="1"/>
  <c r="W24" i="4" s="1"/>
  <c r="W25" i="4" s="1"/>
  <c r="V19" i="4"/>
  <c r="V20" i="4" s="1"/>
  <c r="V21" i="4" s="1"/>
  <c r="V22" i="4" s="1"/>
  <c r="V23" i="4" s="1"/>
  <c r="V24" i="4" s="1"/>
  <c r="V25" i="4" s="1"/>
  <c r="U19" i="4"/>
  <c r="U20" i="4" s="1"/>
  <c r="U21" i="4" s="1"/>
  <c r="U22" i="4" s="1"/>
  <c r="U23" i="4" s="1"/>
  <c r="U24" i="4" s="1"/>
  <c r="U25" i="4" s="1"/>
  <c r="T19" i="4"/>
  <c r="T20" i="4" s="1"/>
  <c r="T21" i="4" s="1"/>
  <c r="T22" i="4" s="1"/>
  <c r="T23" i="4" s="1"/>
  <c r="T24" i="4" s="1"/>
  <c r="T25" i="4" s="1"/>
  <c r="S19" i="4"/>
  <c r="S36" i="4" l="1"/>
  <c r="S37" i="4" s="1"/>
  <c r="S38" i="4" s="1"/>
  <c r="S39" i="4" s="1"/>
  <c r="S40" i="4" s="1"/>
  <c r="S41" i="4" s="1"/>
  <c r="S42" i="4" s="1"/>
  <c r="S43" i="4" s="1"/>
  <c r="S44" i="4" s="1"/>
  <c r="S45" i="4" s="1"/>
  <c r="S46" i="4" s="1"/>
  <c r="S47" i="4" s="1"/>
  <c r="S48" i="4" s="1"/>
  <c r="S20" i="4"/>
  <c r="S21" i="4" s="1"/>
  <c r="S22" i="4" s="1"/>
  <c r="S23" i="4" s="1"/>
  <c r="S24" i="4" s="1"/>
  <c r="S25" i="4" s="1"/>
  <c r="R36" i="4"/>
  <c r="R37" i="4" s="1"/>
  <c r="R38" i="4" s="1"/>
  <c r="R39" i="4" s="1"/>
  <c r="R40" i="4" s="1"/>
  <c r="R41" i="4" s="1"/>
  <c r="R42" i="4" s="1"/>
  <c r="R43" i="4" s="1"/>
  <c r="R44" i="4" s="1"/>
  <c r="R45" i="4" s="1"/>
  <c r="R46" i="4" s="1"/>
  <c r="R47" i="4" s="1"/>
  <c r="R48" i="4" s="1"/>
  <c r="R19" i="4"/>
  <c r="R20" i="4" s="1"/>
  <c r="R21" i="4" s="1"/>
  <c r="R22" i="4" s="1"/>
  <c r="R23" i="4" s="1"/>
  <c r="R24" i="4" s="1"/>
  <c r="R25" i="4" s="1"/>
  <c r="Q36" i="4"/>
  <c r="Q37" i="4" s="1"/>
  <c r="Q38" i="4" s="1"/>
  <c r="Q39" i="4" s="1"/>
  <c r="Q40" i="4" s="1"/>
  <c r="Q41" i="4" s="1"/>
  <c r="Q42" i="4" s="1"/>
  <c r="Q43" i="4" s="1"/>
  <c r="Q44" i="4" s="1"/>
  <c r="Q45" i="4" s="1"/>
  <c r="Q46" i="4" s="1"/>
  <c r="Q47" i="4" s="1"/>
  <c r="Q48" i="4" s="1"/>
  <c r="Q19" i="4"/>
  <c r="Q20" i="4" s="1"/>
  <c r="Q21" i="4" s="1"/>
  <c r="Q22" i="4" s="1"/>
  <c r="Q23" i="4" s="1"/>
  <c r="Q24" i="4" s="1"/>
  <c r="Q25" i="4" s="1"/>
  <c r="P36" i="4" l="1"/>
  <c r="P37" i="4" s="1"/>
  <c r="P38" i="4" s="1"/>
  <c r="P39" i="4" s="1"/>
  <c r="P40" i="4" s="1"/>
  <c r="P41" i="4" s="1"/>
  <c r="P42" i="4" s="1"/>
  <c r="P43" i="4" s="1"/>
  <c r="P44" i="4" s="1"/>
  <c r="P45" i="4" s="1"/>
  <c r="P46" i="4" s="1"/>
  <c r="P47" i="4" s="1"/>
  <c r="P48" i="4" s="1"/>
  <c r="O36" i="4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N36" i="4"/>
  <c r="N37" i="4" s="1"/>
  <c r="N38" i="4" s="1"/>
  <c r="N39" i="4" s="1"/>
  <c r="N40" i="4" s="1"/>
  <c r="N41" i="4" s="1"/>
  <c r="P19" i="4"/>
  <c r="P20" i="4" s="1"/>
  <c r="P21" i="4" s="1"/>
  <c r="P22" i="4" s="1"/>
  <c r="P23" i="4" s="1"/>
  <c r="P24" i="4" s="1"/>
  <c r="P25" i="4" s="1"/>
  <c r="N42" i="4" l="1"/>
  <c r="N43" i="4" s="1"/>
  <c r="N44" i="4" s="1"/>
  <c r="O17" i="4"/>
  <c r="O19" i="4" s="1"/>
  <c r="O20" i="4" s="1"/>
  <c r="O21" i="4" s="1"/>
  <c r="O22" i="4" s="1"/>
  <c r="O23" i="4" s="1"/>
  <c r="O24" i="4" s="1"/>
  <c r="O25" i="4" s="1"/>
  <c r="N19" i="4"/>
  <c r="N20" i="4" s="1"/>
  <c r="N21" i="4" s="1"/>
  <c r="N22" i="4" s="1"/>
  <c r="N23" i="4" s="1"/>
  <c r="N24" i="4" s="1"/>
  <c r="N25" i="4" s="1"/>
  <c r="M15" i="4"/>
  <c r="M17" i="4" s="1"/>
  <c r="M19" i="4" s="1"/>
  <c r="M20" i="4" s="1"/>
  <c r="M21" i="4" s="1"/>
  <c r="M22" i="4" s="1"/>
  <c r="M23" i="4" s="1"/>
  <c r="M24" i="4" s="1"/>
  <c r="M25" i="4" s="1"/>
  <c r="C30" i="4"/>
  <c r="D30" i="4" s="1"/>
  <c r="E30" i="4" s="1"/>
  <c r="F30" i="4" s="1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Y30" i="4" s="1"/>
  <c r="Z30" i="4" s="1"/>
  <c r="AA30" i="4" s="1"/>
  <c r="AB30" i="4" s="1"/>
  <c r="AC30" i="4" s="1"/>
  <c r="AD30" i="4" s="1"/>
  <c r="AE30" i="4" s="1"/>
  <c r="AF30" i="4" s="1"/>
  <c r="AG30" i="4" s="1"/>
  <c r="AH30" i="4" s="1"/>
  <c r="AI30" i="4" s="1"/>
  <c r="AJ30" i="4" s="1"/>
  <c r="AK30" i="4" s="1"/>
  <c r="AL30" i="4" s="1"/>
  <c r="AM30" i="4" s="1"/>
  <c r="AN30" i="4" s="1"/>
  <c r="AO30" i="4" s="1"/>
  <c r="AP30" i="4" s="1"/>
  <c r="AQ30" i="4" s="1"/>
  <c r="AR30" i="4" s="1"/>
  <c r="AS30" i="4" s="1"/>
  <c r="AT30" i="4" s="1"/>
  <c r="AU30" i="4" s="1"/>
  <c r="AV30" i="4" s="1"/>
  <c r="AW30" i="4" s="1"/>
  <c r="AX30" i="4" s="1"/>
  <c r="AY30" i="4" s="1"/>
  <c r="AZ30" i="4" s="1"/>
  <c r="BA30" i="4" s="1"/>
  <c r="C9" i="4"/>
  <c r="D9" i="4" s="1"/>
  <c r="E9" i="4" s="1"/>
  <c r="F9" i="4" s="1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W9" i="4" s="1"/>
  <c r="X9" i="4" s="1"/>
  <c r="Y9" i="4" s="1"/>
  <c r="Z9" i="4" s="1"/>
  <c r="AA9" i="4" s="1"/>
  <c r="AB9" i="4" s="1"/>
  <c r="AC9" i="4" s="1"/>
  <c r="AD9" i="4" s="1"/>
  <c r="AE9" i="4" s="1"/>
  <c r="AF9" i="4" s="1"/>
  <c r="AG9" i="4" s="1"/>
  <c r="AH9" i="4" s="1"/>
  <c r="AI9" i="4" s="1"/>
  <c r="AJ9" i="4" s="1"/>
  <c r="AK9" i="4" s="1"/>
  <c r="AL9" i="4" s="1"/>
  <c r="AM9" i="4" s="1"/>
  <c r="AN9" i="4" s="1"/>
  <c r="AO9" i="4" s="1"/>
  <c r="AP9" i="4" s="1"/>
  <c r="AQ9" i="4" s="1"/>
  <c r="AR9" i="4" s="1"/>
  <c r="AS9" i="4" s="1"/>
  <c r="AT9" i="4" s="1"/>
  <c r="AU9" i="4" s="1"/>
  <c r="AV9" i="4" s="1"/>
  <c r="AW9" i="4" s="1"/>
  <c r="AX9" i="4" s="1"/>
  <c r="AY9" i="4" s="1"/>
  <c r="AZ9" i="4" s="1"/>
  <c r="BA9" i="4" s="1"/>
  <c r="G36" i="4"/>
  <c r="G37" i="4" s="1"/>
  <c r="F36" i="4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E36" i="4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D36" i="4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C36" i="4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B36" i="4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G19" i="4"/>
  <c r="G20" i="4" s="1"/>
  <c r="G21" i="4" s="1"/>
  <c r="G22" i="4" s="1"/>
  <c r="G23" i="4" s="1"/>
  <c r="G24" i="4" s="1"/>
  <c r="G25" i="4" s="1"/>
  <c r="F19" i="4"/>
  <c r="F20" i="4" s="1"/>
  <c r="F21" i="4" s="1"/>
  <c r="F22" i="4" s="1"/>
  <c r="F23" i="4" s="1"/>
  <c r="F24" i="4" s="1"/>
  <c r="F25" i="4" s="1"/>
  <c r="E19" i="4"/>
  <c r="E20" i="4" s="1"/>
  <c r="E21" i="4" s="1"/>
  <c r="E22" i="4" s="1"/>
  <c r="E23" i="4" s="1"/>
  <c r="E24" i="4" s="1"/>
  <c r="E25" i="4" s="1"/>
  <c r="D19" i="4"/>
  <c r="D20" i="4" s="1"/>
  <c r="D21" i="4" s="1"/>
  <c r="D22" i="4" s="1"/>
  <c r="D23" i="4" s="1"/>
  <c r="D24" i="4" s="1"/>
  <c r="D25" i="4" s="1"/>
  <c r="C19" i="4"/>
  <c r="C20" i="4" s="1"/>
  <c r="C21" i="4" s="1"/>
  <c r="C22" i="4" s="1"/>
  <c r="C23" i="4" s="1"/>
  <c r="C24" i="4" s="1"/>
  <c r="C25" i="4" s="1"/>
  <c r="B19" i="4"/>
  <c r="B20" i="4" s="1"/>
  <c r="B21" i="4" s="1"/>
  <c r="B22" i="4" s="1"/>
  <c r="B23" i="4" s="1"/>
  <c r="B24" i="4" s="1"/>
  <c r="B25" i="4" s="1"/>
  <c r="N45" i="4" l="1"/>
  <c r="N46" i="4" s="1"/>
  <c r="N47" i="4" s="1"/>
  <c r="N48" i="4" s="1"/>
  <c r="AF36" i="1"/>
  <c r="Y49" i="1" l="1"/>
  <c r="X49" i="1"/>
  <c r="W49" i="1"/>
  <c r="V49" i="1"/>
  <c r="U49" i="1"/>
  <c r="S49" i="1"/>
  <c r="R49" i="1"/>
  <c r="Q49" i="1"/>
  <c r="P49" i="1"/>
  <c r="O49" i="1"/>
  <c r="AF37" i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E37" i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S37" i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O37" i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G37" i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AE36" i="1"/>
  <c r="AD36" i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C36" i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B36" i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A36" i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V36" i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U36" i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S36" i="1"/>
  <c r="R36" i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Q36" i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P36" i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O36" i="1"/>
  <c r="N36" i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M36" i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L36" i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K36" i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J36" i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I36" i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H36" i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G36" i="1"/>
  <c r="F36" i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E36" i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D36" i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C36" i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N30" i="1"/>
  <c r="O30" i="1" s="1"/>
  <c r="P30" i="1" s="1"/>
  <c r="Q30" i="1" s="1"/>
  <c r="R30" i="1" s="1"/>
  <c r="S30" i="1" s="1"/>
  <c r="T30" i="1" s="1"/>
  <c r="U30" i="1" s="1"/>
  <c r="V30" i="1" s="1"/>
  <c r="D30" i="1"/>
  <c r="E30" i="1" s="1"/>
  <c r="F30" i="1" s="1"/>
  <c r="G30" i="1" s="1"/>
  <c r="H30" i="1" s="1"/>
  <c r="I30" i="1" s="1"/>
  <c r="J30" i="1" s="1"/>
  <c r="K30" i="1" s="1"/>
  <c r="L30" i="1" s="1"/>
  <c r="C30" i="1"/>
  <c r="Y26" i="1"/>
  <c r="X26" i="1"/>
  <c r="W26" i="1"/>
  <c r="V26" i="1"/>
  <c r="U26" i="1"/>
  <c r="T26" i="1"/>
  <c r="S26" i="1"/>
  <c r="R26" i="1"/>
  <c r="Q26" i="1"/>
  <c r="P26" i="1"/>
  <c r="O26" i="1"/>
  <c r="N26" i="1"/>
  <c r="V22" i="1"/>
  <c r="V23" i="1" s="1"/>
  <c r="V24" i="1" s="1"/>
  <c r="V25" i="1" s="1"/>
  <c r="O22" i="1"/>
  <c r="O23" i="1" s="1"/>
  <c r="O24" i="1" s="1"/>
  <c r="O25" i="1" s="1"/>
  <c r="V21" i="1"/>
  <c r="U21" i="1"/>
  <c r="U22" i="1" s="1"/>
  <c r="U23" i="1" s="1"/>
  <c r="U24" i="1" s="1"/>
  <c r="U25" i="1" s="1"/>
  <c r="T21" i="1"/>
  <c r="T22" i="1" s="1"/>
  <c r="T23" i="1" s="1"/>
  <c r="T24" i="1" s="1"/>
  <c r="T25" i="1" s="1"/>
  <c r="AE20" i="1"/>
  <c r="AE21" i="1" s="1"/>
  <c r="AE22" i="1" s="1"/>
  <c r="AE23" i="1" s="1"/>
  <c r="AE24" i="1" s="1"/>
  <c r="AE25" i="1" s="1"/>
  <c r="AF18" i="1"/>
  <c r="AF20" i="1" s="1"/>
  <c r="AF21" i="1" s="1"/>
  <c r="AF22" i="1" s="1"/>
  <c r="AF23" i="1" s="1"/>
  <c r="AF24" i="1" s="1"/>
  <c r="AF25" i="1" s="1"/>
  <c r="AE18" i="1"/>
  <c r="AD18" i="1"/>
  <c r="AD20" i="1" s="1"/>
  <c r="AD21" i="1" s="1"/>
  <c r="AD22" i="1" s="1"/>
  <c r="AD23" i="1" s="1"/>
  <c r="AD24" i="1" s="1"/>
  <c r="AD25" i="1" s="1"/>
  <c r="AC18" i="1"/>
  <c r="AC20" i="1" s="1"/>
  <c r="AC21" i="1" s="1"/>
  <c r="AC22" i="1" s="1"/>
  <c r="AC23" i="1" s="1"/>
  <c r="AC24" i="1" s="1"/>
  <c r="AC25" i="1" s="1"/>
  <c r="AB18" i="1"/>
  <c r="AB20" i="1" s="1"/>
  <c r="AB21" i="1" s="1"/>
  <c r="AB22" i="1" s="1"/>
  <c r="AB23" i="1" s="1"/>
  <c r="AB24" i="1" s="1"/>
  <c r="AB25" i="1" s="1"/>
  <c r="AA18" i="1"/>
  <c r="AA20" i="1" s="1"/>
  <c r="AA21" i="1" s="1"/>
  <c r="AA22" i="1" s="1"/>
  <c r="AA23" i="1" s="1"/>
  <c r="AA24" i="1" s="1"/>
  <c r="AA25" i="1" s="1"/>
  <c r="S18" i="1"/>
  <c r="S20" i="1" s="1"/>
  <c r="S21" i="1" s="1"/>
  <c r="S22" i="1" s="1"/>
  <c r="S23" i="1" s="1"/>
  <c r="S24" i="1" s="1"/>
  <c r="S25" i="1" s="1"/>
  <c r="Q18" i="1"/>
  <c r="Q20" i="1" s="1"/>
  <c r="Q21" i="1" s="1"/>
  <c r="Q22" i="1" s="1"/>
  <c r="Q23" i="1" s="1"/>
  <c r="Q24" i="1" s="1"/>
  <c r="Q25" i="1" s="1"/>
  <c r="O18" i="1"/>
  <c r="O20" i="1" s="1"/>
  <c r="O21" i="1" s="1"/>
  <c r="R17" i="1"/>
  <c r="R18" i="1" s="1"/>
  <c r="R20" i="1" s="1"/>
  <c r="R21" i="1" s="1"/>
  <c r="R22" i="1" s="1"/>
  <c r="R23" i="1" s="1"/>
  <c r="R24" i="1" s="1"/>
  <c r="R25" i="1" s="1"/>
  <c r="P17" i="1"/>
  <c r="P18" i="1" s="1"/>
  <c r="P20" i="1" s="1"/>
  <c r="P21" i="1" s="1"/>
  <c r="P22" i="1" s="1"/>
  <c r="P23" i="1" s="1"/>
  <c r="P24" i="1" s="1"/>
  <c r="P25" i="1" s="1"/>
  <c r="B17" i="1"/>
  <c r="B18" i="1" s="1"/>
  <c r="B20" i="1" s="1"/>
  <c r="B21" i="1" s="1"/>
  <c r="B22" i="1" s="1"/>
  <c r="B23" i="1" s="1"/>
  <c r="B24" i="1" s="1"/>
  <c r="B25" i="1" s="1"/>
  <c r="K16" i="1"/>
  <c r="K17" i="1" s="1"/>
  <c r="K18" i="1" s="1"/>
  <c r="K20" i="1" s="1"/>
  <c r="K21" i="1" s="1"/>
  <c r="K22" i="1" s="1"/>
  <c r="K23" i="1" s="1"/>
  <c r="K24" i="1" s="1"/>
  <c r="K25" i="1" s="1"/>
  <c r="I16" i="1"/>
  <c r="I17" i="1" s="1"/>
  <c r="I18" i="1" s="1"/>
  <c r="I20" i="1" s="1"/>
  <c r="I21" i="1" s="1"/>
  <c r="I22" i="1" s="1"/>
  <c r="I23" i="1" s="1"/>
  <c r="I24" i="1" s="1"/>
  <c r="I25" i="1" s="1"/>
  <c r="G16" i="1"/>
  <c r="G17" i="1" s="1"/>
  <c r="G18" i="1" s="1"/>
  <c r="G20" i="1" s="1"/>
  <c r="G21" i="1" s="1"/>
  <c r="G22" i="1" s="1"/>
  <c r="G23" i="1" s="1"/>
  <c r="G24" i="1" s="1"/>
  <c r="G25" i="1" s="1"/>
  <c r="E16" i="1"/>
  <c r="E17" i="1" s="1"/>
  <c r="E18" i="1" s="1"/>
  <c r="E20" i="1" s="1"/>
  <c r="E21" i="1" s="1"/>
  <c r="E22" i="1" s="1"/>
  <c r="E23" i="1" s="1"/>
  <c r="E24" i="1" s="1"/>
  <c r="E25" i="1" s="1"/>
  <c r="B16" i="1"/>
  <c r="L15" i="1"/>
  <c r="L17" i="1" s="1"/>
  <c r="L18" i="1" s="1"/>
  <c r="L20" i="1" s="1"/>
  <c r="L21" i="1" s="1"/>
  <c r="L22" i="1" s="1"/>
  <c r="L23" i="1" s="1"/>
  <c r="L24" i="1" s="1"/>
  <c r="L25" i="1" s="1"/>
  <c r="J15" i="1"/>
  <c r="J17" i="1" s="1"/>
  <c r="J18" i="1" s="1"/>
  <c r="J20" i="1" s="1"/>
  <c r="J21" i="1" s="1"/>
  <c r="J22" i="1" s="1"/>
  <c r="J23" i="1" s="1"/>
  <c r="J24" i="1" s="1"/>
  <c r="J25" i="1" s="1"/>
  <c r="H15" i="1"/>
  <c r="H17" i="1" s="1"/>
  <c r="H18" i="1" s="1"/>
  <c r="H20" i="1" s="1"/>
  <c r="H21" i="1" s="1"/>
  <c r="H22" i="1" s="1"/>
  <c r="H23" i="1" s="1"/>
  <c r="H24" i="1" s="1"/>
  <c r="H25" i="1" s="1"/>
  <c r="F15" i="1"/>
  <c r="F17" i="1" s="1"/>
  <c r="F18" i="1" s="1"/>
  <c r="F20" i="1" s="1"/>
  <c r="F21" i="1" s="1"/>
  <c r="F22" i="1" s="1"/>
  <c r="F23" i="1" s="1"/>
  <c r="F24" i="1" s="1"/>
  <c r="F25" i="1" s="1"/>
  <c r="D15" i="1"/>
  <c r="D17" i="1" s="1"/>
  <c r="D18" i="1" s="1"/>
  <c r="D20" i="1" s="1"/>
  <c r="D21" i="1" s="1"/>
  <c r="D22" i="1" s="1"/>
  <c r="D23" i="1" s="1"/>
  <c r="D24" i="1" s="1"/>
  <c r="D25" i="1" s="1"/>
  <c r="C15" i="1"/>
  <c r="C17" i="1" s="1"/>
  <c r="C18" i="1" s="1"/>
  <c r="C20" i="1" s="1"/>
  <c r="C21" i="1" s="1"/>
  <c r="C22" i="1" s="1"/>
  <c r="C23" i="1" s="1"/>
  <c r="C24" i="1" s="1"/>
  <c r="C25" i="1" s="1"/>
  <c r="P14" i="1"/>
  <c r="Q14" i="1" s="1"/>
  <c r="R14" i="1" s="1"/>
  <c r="S14" i="1" s="1"/>
  <c r="T14" i="1" s="1"/>
  <c r="U14" i="1" s="1"/>
  <c r="V14" i="1" s="1"/>
  <c r="O14" i="1"/>
  <c r="M14" i="1"/>
  <c r="M16" i="1" s="1"/>
  <c r="M17" i="1" s="1"/>
  <c r="M18" i="1" s="1"/>
  <c r="M20" i="1" s="1"/>
  <c r="M21" i="1" s="1"/>
  <c r="M22" i="1" s="1"/>
  <c r="M23" i="1" s="1"/>
  <c r="M24" i="1" s="1"/>
  <c r="M25" i="1" s="1"/>
  <c r="N9" i="1"/>
  <c r="O9" i="1" s="1"/>
  <c r="P9" i="1" s="1"/>
  <c r="Q9" i="1" s="1"/>
  <c r="R9" i="1" s="1"/>
  <c r="S9" i="1" s="1"/>
  <c r="T9" i="1" s="1"/>
  <c r="U9" i="1" s="1"/>
  <c r="V9" i="1" s="1"/>
  <c r="C9" i="1"/>
  <c r="D9" i="1" s="1"/>
  <c r="E9" i="1" s="1"/>
  <c r="F9" i="1" s="1"/>
  <c r="G9" i="1" s="1"/>
  <c r="H9" i="1" s="1"/>
  <c r="I9" i="1" s="1"/>
  <c r="J9" i="1" s="1"/>
  <c r="K9" i="1" s="1"/>
  <c r="L9" i="1" s="1"/>
  <c r="A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Aguero</author>
    <author>tc={F0E1838C-B488-4143-B695-25B65622FC28}</author>
    <author>tc={2A0F4337-B951-4B2B-B88B-DD3EBEC301BD}</author>
    <author>tc={E0ECB9FE-F399-4AB2-8FA1-53988C4EB4EF}</author>
  </authors>
  <commentList>
    <comment ref="R8" authorId="0" shapeId="0" xr:uid="{5F4770A4-F884-4301-9120-3E1584E03072}">
      <text>
        <r>
          <rPr>
            <b/>
            <sz val="9"/>
            <color indexed="81"/>
            <rFont val="Tahoma"/>
            <family val="2"/>
          </rPr>
          <t>PHASE IN to cover AX1 blank sailin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C66C3D79-91A1-41D3-B87D-C6767BB2FFAB}">
      <text>
        <r>
          <rPr>
            <b/>
            <sz val="9"/>
            <color indexed="81"/>
            <rFont val="Tahoma"/>
            <family val="2"/>
          </rPr>
          <t>solo descarga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2" authorId="0" shapeId="0" xr:uid="{3F91737D-FB00-4313-B28D-65ACF21CBFF1}">
      <text>
        <r>
          <rPr>
            <b/>
            <sz val="9"/>
            <color indexed="81"/>
            <rFont val="Tahoma"/>
            <family val="2"/>
          </rPr>
          <t>SOLO IMPORTACION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3" authorId="0" shapeId="0" xr:uid="{510EE4B9-8215-4C99-9F81-6701D07A5BEB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S17" authorId="0" shapeId="0" xr:uid="{8286B021-827C-4713-A499-14D2B0908B2D}">
      <text>
        <r>
          <rPr>
            <b/>
            <sz val="9"/>
            <color indexed="81"/>
            <rFont val="Tahoma"/>
            <family val="2"/>
          </rPr>
          <t xml:space="preserve">impo/expo 1era recalada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17" authorId="0" shapeId="0" xr:uid="{CD02943E-36E1-45F0-8E48-B3BB3C9E66E7}">
      <text>
        <r>
          <rPr>
            <b/>
            <sz val="9"/>
            <color indexed="81"/>
            <rFont val="Tahoma"/>
            <family val="2"/>
          </rPr>
          <t xml:space="preserve">impo/expo 1era recalada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18" authorId="0" shapeId="0" xr:uid="{8C11F33E-C41B-460A-8EEA-D4267FD5DF75}">
      <text>
        <r>
          <rPr>
            <b/>
            <sz val="9"/>
            <color indexed="81"/>
            <rFont val="Tahoma"/>
            <family val="2"/>
          </rPr>
          <t>TBN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9" authorId="0" shapeId="0" xr:uid="{1BBE3AE1-0C19-49B3-9789-EC442B6366E1}">
      <text>
        <r>
          <rPr>
            <sz val="9"/>
            <color indexed="81"/>
            <rFont val="Tahoma"/>
            <family val="2"/>
          </rPr>
          <t xml:space="preserve">PHASE OUT
</t>
        </r>
      </text>
    </comment>
    <comment ref="L21" authorId="0" shapeId="0" xr:uid="{D47D9764-0CF4-4803-9787-78BDA59D5480}">
      <text>
        <r>
          <rPr>
            <sz val="9"/>
            <color indexed="81"/>
            <rFont val="Tahoma"/>
            <family val="2"/>
          </rPr>
          <t xml:space="preserve">PHASE OUT
</t>
        </r>
      </text>
    </comment>
    <comment ref="E30" authorId="1" shapeId="0" xr:uid="{F0E1838C-B488-4143-B695-25B65622FC2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K30" authorId="0" shapeId="0" xr:uid="{9DDBF45D-D2A4-461B-8290-04DC7EC7BBF9}">
      <text>
        <r>
          <rPr>
            <b/>
            <sz val="9"/>
            <color indexed="81"/>
            <rFont val="Tahoma"/>
            <family val="2"/>
          </rPr>
          <t xml:space="preserve">MSC NITYA B PHASE OUT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0" authorId="0" shapeId="0" xr:uid="{DAC2DE26-A609-49DD-8B9C-2E686E5C121D}">
      <text>
        <r>
          <rPr>
            <b/>
            <sz val="9"/>
            <color indexed="81"/>
            <rFont val="Tahoma"/>
            <family val="2"/>
          </rPr>
          <t>MSC MADHU B Phase Out
MSC DESIREE Phase 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0" authorId="0" shapeId="0" xr:uid="{0F0DFA8F-3485-4849-BBDA-88A2F147EF81}">
      <text>
        <r>
          <rPr>
            <sz val="9"/>
            <color indexed="81"/>
            <rFont val="Tahoma"/>
            <family val="2"/>
          </rPr>
          <t xml:space="preserve">MSC GAYANE PHASE OUT FA007A/FA013R
MSC EART PHASE IN FA013R
</t>
        </r>
      </text>
    </comment>
    <comment ref="W30" authorId="0" shapeId="0" xr:uid="{4E39261B-9C87-47C7-9B4A-F0A87F6BED9A}">
      <text>
        <r>
          <rPr>
            <b/>
            <sz val="9"/>
            <color indexed="81"/>
            <rFont val="Tahoma"/>
            <family val="2"/>
          </rPr>
          <t xml:space="preserve">MSC ALTAIR TBC
MSC CARLOTTA PHASE OUT
MSC PERLE PHASE IN
</t>
        </r>
      </text>
    </comment>
    <comment ref="AY34" authorId="0" shapeId="0" xr:uid="{B301471A-A94F-46F1-AB7A-9ED18FB8AC34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J35" authorId="2" shapeId="0" xr:uid="{2A0F4337-B951-4B2B-B88B-DD3EBEC301B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Cambio Rotacion LQN 26-07 y luego CNL 28-07</t>
      </text>
    </comment>
    <comment ref="AV35" authorId="0" shapeId="0" xr:uid="{FBCCCAC3-9AD1-47BC-AAB3-C6EF8A9FBF5C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G36" authorId="0" shapeId="0" xr:uid="{2E410415-E35D-4F42-8A5A-44E9C6D97824}">
      <text>
        <r>
          <rPr>
            <sz val="9"/>
            <color indexed="81"/>
            <rFont val="Tahoma"/>
            <family val="2"/>
          </rPr>
          <t xml:space="preserve">Importacion / Exportacion 1 sola recalada
</t>
        </r>
      </text>
    </comment>
    <comment ref="AK36" authorId="3" shapeId="0" xr:uid="{E0ECB9FE-F399-4AB2-8FA1-53988C4EB4E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MN realiza solo 1 recalada para IMPO/EXPO</t>
      </text>
    </comment>
    <comment ref="AU36" authorId="0" shapeId="0" xr:uid="{F88C0F7A-DB0B-4F69-9921-FE48E4D0ECE1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C37" authorId="0" shapeId="0" xr:uid="{14E6EE45-24AF-408E-8DE8-02DE8448F019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H37" authorId="0" shapeId="0" xr:uid="{F61FD7CF-6D35-47F6-8D80-8089919E153F}">
      <text>
        <r>
          <rPr>
            <b/>
            <sz val="9"/>
            <color indexed="81"/>
            <rFont val="Tahoma"/>
            <family val="2"/>
          </rPr>
          <t xml:space="preserve">Ommite Expo Cargo </t>
        </r>
      </text>
    </comment>
    <comment ref="AT37" authorId="0" shapeId="0" xr:uid="{33E0085F-A011-44D8-B7E6-15D6317150CF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V37" authorId="0" shapeId="0" xr:uid="{4A0FD926-CBA3-4640-9486-6F424ECB5E35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Y37" authorId="0" shapeId="0" xr:uid="{308E596B-316D-478E-A5E0-03BB8C1F0F63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C38" authorId="0" shapeId="0" xr:uid="{E5AB7373-7159-467A-8D87-4168C26F864A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U38" authorId="0" shapeId="0" xr:uid="{6A4108A0-4DED-4962-AE0C-1BA721A88A0D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Aguero</author>
    <author/>
    <author>tc={317896CC-8D48-49CA-B0A4-4C940FF28DF4}</author>
    <author>tc={E2991B70-8E13-42D4-9DB4-C6CB64907B99}</author>
    <author>tc={C3864780-F4E4-456A-90F1-656D81ED9DFA}</author>
    <author>tc={80FB559A-D5AE-4698-A3AD-273AB7AD3594}</author>
    <author>tc={30B7E3CD-236D-4EFF-908A-BD1654D62A9C}</author>
    <author>tc={E5078011-85EE-474B-ABF8-1EEA8A837E88}</author>
    <author>tc={468BA691-7168-43A3-810F-EC84320F37BF}</author>
  </authors>
  <commentList>
    <comment ref="AV10" authorId="0" shapeId="0" xr:uid="{D4C2A43F-9F92-4BB6-9B97-B947B8125EB4}">
      <text>
        <r>
          <rPr>
            <b/>
            <sz val="9"/>
            <color indexed="81"/>
            <rFont val="Tahoma"/>
            <family val="2"/>
          </rPr>
          <t>AX3
Rotation changes for rescuing AX1 Blank Sailing</t>
        </r>
      </text>
    </comment>
    <comment ref="AR14" authorId="0" shapeId="0" xr:uid="{929CAE0C-26F5-4531-9CB8-0A5FE2FB0EAF}">
      <text>
        <r>
          <rPr>
            <b/>
            <sz val="9"/>
            <color indexed="81"/>
            <rFont val="Tahoma"/>
            <family val="2"/>
          </rPr>
          <t xml:space="preserve">SOLO IMPO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14" authorId="0" shapeId="0" xr:uid="{1917A784-EAC1-4331-AB74-A36E68D1C209}">
      <text>
        <r>
          <rPr>
            <b/>
            <sz val="9"/>
            <color indexed="81"/>
            <rFont val="Tahoma"/>
            <family val="2"/>
          </rPr>
          <t xml:space="preserve">SOLO IMPORTACION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14" authorId="0" shapeId="0" xr:uid="{21C1C69D-0ED7-407D-B484-46D8E6A0BBE0}">
      <text>
        <r>
          <rPr>
            <b/>
            <sz val="9"/>
            <color indexed="81"/>
            <rFont val="Tahoma"/>
            <family val="2"/>
          </rPr>
          <t>SOLO DESCARGA IMPO</t>
        </r>
      </text>
    </comment>
    <comment ref="AO15" authorId="0" shapeId="0" xr:uid="{67646B3A-1B7C-4A3E-8592-A48462B408DD}">
      <text>
        <r>
          <rPr>
            <sz val="9"/>
            <color indexed="81"/>
            <rFont val="Tahoma"/>
            <family val="2"/>
          </rPr>
          <t xml:space="preserve">PORT OMIT HEAVY SWELL
</t>
        </r>
      </text>
    </comment>
    <comment ref="AT15" authorId="0" shapeId="0" xr:uid="{2A0F1788-3CE6-43BE-9615-96F2C6172406}">
      <text>
        <r>
          <rPr>
            <sz val="9"/>
            <color indexed="81"/>
            <rFont val="Tahoma"/>
            <family val="2"/>
          </rPr>
          <t xml:space="preserve">PORT OMIT STRIKE
</t>
        </r>
      </text>
    </comment>
    <comment ref="AV15" authorId="0" shapeId="0" xr:uid="{9CD04FDE-5109-4878-A515-A8AE03C3C0D6}">
      <text>
        <r>
          <rPr>
            <sz val="9"/>
            <color indexed="81"/>
            <rFont val="Tahoma"/>
            <family val="2"/>
          </rPr>
          <t xml:space="preserve">PORT OMIT STRIKE
</t>
        </r>
      </text>
    </comment>
    <comment ref="AR17" authorId="0" shapeId="0" xr:uid="{06885042-1E0C-4A69-8265-91A3AF73B342}">
      <text>
        <r>
          <rPr>
            <sz val="9"/>
            <color indexed="81"/>
            <rFont val="Tahoma"/>
            <family val="2"/>
          </rPr>
          <t xml:space="preserve">PORT OMIT STRIKE
</t>
        </r>
      </text>
    </comment>
    <comment ref="G31" authorId="1" shapeId="0" xr:uid="{7965312A-2837-4BAD-98CA-709532AD3A0D}">
      <text>
        <r>
          <rPr>
            <sz val="10"/>
            <color rgb="FF000000"/>
            <rFont val="Arial"/>
            <family val="2"/>
          </rPr>
          <t>MOL BREEZE - TO BE NOMINATED</t>
        </r>
      </text>
    </comment>
    <comment ref="AB31" authorId="2" shapeId="0" xr:uid="{317896CC-8D48-49CA-B0A4-4C940FF28DF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AG31" authorId="3" shapeId="0" xr:uid="{E2991B70-8E13-42D4-9DB4-C6CB64907B9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AJ31" authorId="4" shapeId="0" xr:uid="{C3864780-F4E4-456A-90F1-656D81ED9DF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AT CLCNL
PHASE OUT MSC REGULUS
PHASE IN MSC YASHI</t>
      </text>
    </comment>
    <comment ref="AK31" authorId="5" shapeId="0" xr:uid="{80FB559A-D5AE-4698-A3AD-273AB7AD359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MV MSC EARTH 0930 will phase out at Coronel, being replaced by MSC SHUBA B at San Antonio (Puerto Central terminal).</t>
      </text>
    </comment>
    <comment ref="AN31" authorId="6" shapeId="0" xr:uid="{30B7E3CD-236D-4EFF-908A-BD1654D62A9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AZ31" authorId="7" shapeId="0" xr:uid="{E5078011-85EE-474B-ABF8-1EEA8A837E8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AR35" authorId="0" shapeId="0" xr:uid="{0BB258E7-7D1A-49F8-863F-EFFE62D4630D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S35" authorId="0" shapeId="0" xr:uid="{3F0D383C-F12A-4889-BEB2-F1DF499B9D31}">
      <text>
        <r>
          <rPr>
            <sz val="9"/>
            <color indexed="81"/>
            <rFont val="Tahoma"/>
            <family val="2"/>
          </rPr>
          <t xml:space="preserve">MSC SARA ELENA PHASE OUT
MSC GAYANE PHASE IN
</t>
        </r>
      </text>
    </comment>
    <comment ref="AR36" authorId="0" shapeId="0" xr:uid="{AFE4E77B-0083-4C6E-B374-0FD617612C04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K37" authorId="8" shapeId="0" xr:uid="{468BA691-7168-43A3-810F-EC84320F37B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PCE PUERTO CENTRAL EXPO</t>
      </text>
    </comment>
    <comment ref="AQ37" authorId="0" shapeId="0" xr:uid="{2D97C055-3099-4B1B-8EE5-8C60AFD807DD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Q38" authorId="0" shapeId="0" xr:uid="{41C183BB-8EEE-4941-85E3-DBA5D97BA470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R38" authorId="0" shapeId="0" xr:uid="{E3F1B80C-097B-4A56-B7A0-DCE6EAC7437A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V38" authorId="0" shapeId="0" xr:uid="{6F040BF1-1394-400A-8BB5-A30AE81D12A7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X38" authorId="0" shapeId="0" xr:uid="{8C049585-C359-4874-BCA8-D0510B88E13F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X39" authorId="0" shapeId="0" xr:uid="{54055B02-1D1C-4551-BEF2-44501CA29E56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R49" authorId="0" shapeId="0" xr:uid="{4ED2B85F-7C2F-4BC5-BFE7-20B09D8854D5}">
      <text>
        <r>
          <rPr>
            <b/>
            <sz val="9"/>
            <color indexed="81"/>
            <rFont val="Tahoma"/>
            <family val="2"/>
          </rPr>
          <t>CLSAI 1ST CALL OMIT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U19" authorId="0" shapeId="0" xr:uid="{00000000-0006-0000-0000-000001000000}">
      <text>
        <r>
          <rPr>
            <sz val="10"/>
            <color rgb="FF000000"/>
            <rFont val="Arial"/>
            <family val="2"/>
          </rPr>
          <t>TERMNAL PCE</t>
        </r>
      </text>
    </comment>
    <comment ref="V19" authorId="0" shapeId="0" xr:uid="{00000000-0006-0000-0000-000002000000}">
      <text>
        <r>
          <rPr>
            <sz val="10"/>
            <color rgb="FF000000"/>
            <rFont val="Arial"/>
            <family val="2"/>
          </rPr>
          <t>TERMINAL PCE</t>
        </r>
      </text>
    </comment>
    <comment ref="W19" authorId="0" shapeId="0" xr:uid="{00000000-0006-0000-0000-000003000000}">
      <text>
        <r>
          <rPr>
            <sz val="10"/>
            <color rgb="FF000000"/>
            <rFont val="Arial"/>
            <family val="2"/>
          </rPr>
          <t>TERMINAL STI</t>
        </r>
      </text>
    </comment>
    <comment ref="D26" authorId="0" shapeId="0" xr:uid="{00000000-0006-0000-0000-000004000000}">
      <text>
        <r>
          <rPr>
            <sz val="10"/>
            <color rgb="FF000000"/>
            <rFont val="Arial"/>
            <family val="2"/>
          </rPr>
          <t>======
ID#AAAACKfN1lw
Marco Aguero    (2018-10-22 15:31:51)
https://drive.google.com/open?id=12WkeqRiq_BFdvBIeNYCnsQBtmGcdKdxO
------
ID#AAAACKfN1l8
Marco Aguero    (2018-10-22 15:32:20)
STACKGIN</t>
        </r>
      </text>
    </comment>
    <comment ref="AF31" authorId="0" shapeId="0" xr:uid="{00000000-0006-0000-0000-000005000000}">
      <text>
        <r>
          <rPr>
            <sz val="10"/>
            <color rgb="FF000000"/>
            <rFont val="Arial"/>
            <family val="2"/>
          </rPr>
          <t>MOL BREEZE - TO BE NOMINATED</t>
        </r>
      </text>
    </comment>
  </commentList>
</comments>
</file>

<file path=xl/sharedStrings.xml><?xml version="1.0" encoding="utf-8"?>
<sst xmlns="http://schemas.openxmlformats.org/spreadsheetml/2006/main" count="1718" uniqueCount="653">
  <si>
    <t>SERVICIO AX1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</si>
  <si>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</si>
  <si>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</si>
  <si>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</si>
  <si>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</si>
  <si>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</si>
  <si>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</si>
  <si>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</si>
  <si>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</si>
  <si>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</si>
  <si>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WEEK</t>
  </si>
  <si>
    <t>VESSEL</t>
  </si>
  <si>
    <t>MOL BEYOND</t>
  </si>
  <si>
    <t>CAUTIN</t>
  </si>
  <si>
    <t>CAUQUENES</t>
  </si>
  <si>
    <t>CZECH</t>
  </si>
  <si>
    <t>HMM BLESSING</t>
  </si>
  <si>
    <t>COPIAPO</t>
  </si>
  <si>
    <t>MOL BELIEF</t>
  </si>
  <si>
    <t>COCHRANE</t>
  </si>
  <si>
    <t>COYHAIQUE</t>
  </si>
  <si>
    <t>CISNES</t>
  </si>
  <si>
    <t>CORCOVADO</t>
  </si>
  <si>
    <t>MOL BRIGHTNESS</t>
  </si>
  <si>
    <t>ONE</t>
  </si>
  <si>
    <t>HLC</t>
  </si>
  <si>
    <t>HMM</t>
  </si>
  <si>
    <t>VOYAGE</t>
  </si>
  <si>
    <t>822W</t>
  </si>
  <si>
    <t>823W</t>
  </si>
  <si>
    <t>824W</t>
  </si>
  <si>
    <t>825W</t>
  </si>
  <si>
    <t>826W</t>
  </si>
  <si>
    <t>827W</t>
  </si>
  <si>
    <t>828W</t>
  </si>
  <si>
    <t>829W</t>
  </si>
  <si>
    <t>830W</t>
  </si>
  <si>
    <t>831W</t>
  </si>
  <si>
    <t>832W</t>
  </si>
  <si>
    <t>833W</t>
  </si>
  <si>
    <t>834W</t>
  </si>
  <si>
    <t>835W</t>
  </si>
  <si>
    <t>836W</t>
  </si>
  <si>
    <t>837W</t>
  </si>
  <si>
    <t>838W</t>
  </si>
  <si>
    <t>839W</t>
  </si>
  <si>
    <t>840W</t>
  </si>
  <si>
    <t>841W</t>
  </si>
  <si>
    <t>842W</t>
  </si>
  <si>
    <t>843W</t>
  </si>
  <si>
    <t>844W</t>
  </si>
  <si>
    <t>845W</t>
  </si>
  <si>
    <t>846W</t>
  </si>
  <si>
    <t>847W</t>
  </si>
  <si>
    <t>848W</t>
  </si>
  <si>
    <t>849W</t>
  </si>
  <si>
    <t>850W</t>
  </si>
  <si>
    <t>851W</t>
  </si>
  <si>
    <t>852W</t>
  </si>
  <si>
    <t>901W</t>
  </si>
  <si>
    <t>902w</t>
  </si>
  <si>
    <t>903W</t>
  </si>
  <si>
    <t>904W</t>
  </si>
  <si>
    <t>905W</t>
  </si>
  <si>
    <t>LBYT0822W</t>
  </si>
  <si>
    <t>CUBT0823W</t>
  </si>
  <si>
    <t>CQET0824w</t>
  </si>
  <si>
    <t>CZIT0825W</t>
  </si>
  <si>
    <t>HBST0001W</t>
  </si>
  <si>
    <t>COOT0827W</t>
  </si>
  <si>
    <t>BEVT0828W</t>
  </si>
  <si>
    <t>VCAT0829W</t>
  </si>
  <si>
    <t>QYQT0830W</t>
  </si>
  <si>
    <t>WCST0831W</t>
  </si>
  <si>
    <t>CVKT0832W</t>
  </si>
  <si>
    <t>LBYT0833W</t>
  </si>
  <si>
    <t>CUBT0834W</t>
  </si>
  <si>
    <t>CQET0835W</t>
  </si>
  <si>
    <t>CZIT0836W</t>
  </si>
  <si>
    <t>HBST0002W</t>
  </si>
  <si>
    <t>COOT0838W</t>
  </si>
  <si>
    <t>BEVT0839W</t>
  </si>
  <si>
    <t>VCAT0840W</t>
  </si>
  <si>
    <t>QYQT0841W</t>
  </si>
  <si>
    <t>WCST0842W</t>
  </si>
  <si>
    <t>CVKT0843W</t>
  </si>
  <si>
    <t>LBYT0844W</t>
  </si>
  <si>
    <t>CUBT0845W</t>
  </si>
  <si>
    <t>CQET0846W</t>
  </si>
  <si>
    <t>BGHT0847W</t>
  </si>
  <si>
    <t>HBST0003W</t>
  </si>
  <si>
    <t>COOT0849W</t>
  </si>
  <si>
    <t>BEVT0850W</t>
  </si>
  <si>
    <t>VCAT0851W</t>
  </si>
  <si>
    <t>QYQT0852W</t>
  </si>
  <si>
    <t>WCST0901W</t>
  </si>
  <si>
    <t>CVKT0902W</t>
  </si>
  <si>
    <t>LBYT0903W</t>
  </si>
  <si>
    <t>CUBT0904W</t>
  </si>
  <si>
    <t>CQET0905W</t>
  </si>
  <si>
    <t>IQUIQUE</t>
  </si>
  <si>
    <t>2-dic (dom)</t>
  </si>
  <si>
    <t>9-dic (dom)</t>
  </si>
  <si>
    <t>16-dic (dom)</t>
  </si>
  <si>
    <t>23-dic (dom)</t>
  </si>
  <si>
    <t>10-feb (dom)</t>
  </si>
  <si>
    <t>17-feb (dom)</t>
  </si>
  <si>
    <t>23-feb (sáb)</t>
  </si>
  <si>
    <t>3-mar (dom)</t>
  </si>
  <si>
    <t>10-mar (dom)</t>
  </si>
  <si>
    <t>ANTOFAGASTA</t>
  </si>
  <si>
    <t>11-dic (mar)</t>
  </si>
  <si>
    <t>19-feb (mar)</t>
  </si>
  <si>
    <t>5-mar (mar)</t>
  </si>
  <si>
    <t>PUERTO ANGAMOS</t>
  </si>
  <si>
    <t>4-dic (mar)</t>
  </si>
  <si>
    <t>18-dic (mar)</t>
  </si>
  <si>
    <t>CORONEL</t>
  </si>
  <si>
    <t>OMITE</t>
  </si>
  <si>
    <t>30-dic (dom)</t>
  </si>
  <si>
    <t>24-feb (dom)</t>
  </si>
  <si>
    <t>17-mar (dom)</t>
  </si>
  <si>
    <t>VALPARAISO</t>
  </si>
  <si>
    <t>25-dic (mar)</t>
  </si>
  <si>
    <t>1-ene (mar)</t>
  </si>
  <si>
    <t>26-feb (mar)</t>
  </si>
  <si>
    <t>12-mar (mar)</t>
  </si>
  <si>
    <t>19-mar (mar)</t>
  </si>
  <si>
    <t>SAN ANTONIO</t>
  </si>
  <si>
    <t>KEELUNG</t>
  </si>
  <si>
    <t>8-ene (mar)</t>
  </si>
  <si>
    <t>15-ene (mar)</t>
  </si>
  <si>
    <t>22-ene (mar)</t>
  </si>
  <si>
    <t>29-ene (mar)</t>
  </si>
  <si>
    <t>26-mar (mar)</t>
  </si>
  <si>
    <t>2-abr (mar)</t>
  </si>
  <si>
    <t>9-abr (mar)</t>
  </si>
  <si>
    <t>16-abr (mar)</t>
  </si>
  <si>
    <t>HONG KONG</t>
  </si>
  <si>
    <t>11-ene (vie)</t>
  </si>
  <si>
    <t>18-ene (vie)</t>
  </si>
  <si>
    <t>25-ene (vie)</t>
  </si>
  <si>
    <t>1-feb (vie)</t>
  </si>
  <si>
    <t>22-mar (vie)</t>
  </si>
  <si>
    <t>29-mar (vie)</t>
  </si>
  <si>
    <t>5-abr (vie)</t>
  </si>
  <si>
    <t>12-abr (vie)</t>
  </si>
  <si>
    <t>19-abr (vie)</t>
  </si>
  <si>
    <t>YANTIAN</t>
  </si>
  <si>
    <t>YANGSHAN(SHANGHAI)</t>
  </si>
  <si>
    <t>14-ene (lun)</t>
  </si>
  <si>
    <t>21-ene (lun)</t>
  </si>
  <si>
    <t>28-ene (lun)</t>
  </si>
  <si>
    <t>4-feb (lun)</t>
  </si>
  <si>
    <t>25-mar (lun)</t>
  </si>
  <si>
    <t>1-abr (lun)</t>
  </si>
  <si>
    <t>8-abr (lun)</t>
  </si>
  <si>
    <t>15-abr (lun)</t>
  </si>
  <si>
    <t>22-abr (lun)</t>
  </si>
  <si>
    <t>NINGBO</t>
  </si>
  <si>
    <t>16-ene (mié)</t>
  </si>
  <si>
    <t>23-ene (mié)</t>
  </si>
  <si>
    <t>30-ene (mié)</t>
  </si>
  <si>
    <t>6-feb (mié)</t>
  </si>
  <si>
    <t>27-mar (mié)</t>
  </si>
  <si>
    <t>3-abr (mié)</t>
  </si>
  <si>
    <t>10-abr (mié)</t>
  </si>
  <si>
    <t>17-abr (mié)</t>
  </si>
  <si>
    <t>24-abr (mié)</t>
  </si>
  <si>
    <t>PUSAN</t>
  </si>
  <si>
    <t>19-ene (sáb)</t>
  </si>
  <si>
    <t>26-ene (sáb)</t>
  </si>
  <si>
    <t>2-feb (sáb)</t>
  </si>
  <si>
    <t>9-feb (sáb)</t>
  </si>
  <si>
    <t>31-mar (dom)</t>
  </si>
  <si>
    <t>7-abr (dom)</t>
  </si>
  <si>
    <t>14-abr (dom)</t>
  </si>
  <si>
    <t>21-abr (dom)</t>
  </si>
  <si>
    <t>28-abr (dom)</t>
  </si>
  <si>
    <t xml:space="preserve">STACKING </t>
  </si>
  <si>
    <t>STACKING</t>
  </si>
  <si>
    <t>SERVICIO AX2</t>
  </si>
  <si>
    <t>MSC BENEDETTA</t>
  </si>
  <si>
    <t>MSC KATIE</t>
  </si>
  <si>
    <t>MOL BRAVO</t>
  </si>
  <si>
    <t>MSC CAPELLA</t>
  </si>
  <si>
    <t>MOL BELLWETHER</t>
  </si>
  <si>
    <t>MSC NATASHA</t>
  </si>
  <si>
    <t>MOL BENEFACTOR</t>
  </si>
  <si>
    <t>MSC FAUSTINA</t>
  </si>
  <si>
    <t>MSC FLAVIA</t>
  </si>
  <si>
    <t>MSC MARIA SAVERIA</t>
  </si>
  <si>
    <t>MSC AMBITION</t>
  </si>
  <si>
    <t>MSC RENEE</t>
  </si>
  <si>
    <t>MSC LAUREN</t>
  </si>
  <si>
    <t>MOL BREEZE</t>
  </si>
  <si>
    <t>MSC</t>
  </si>
  <si>
    <t>902W</t>
  </si>
  <si>
    <t>BNTT0822W</t>
  </si>
  <si>
    <t>KAIT0823W</t>
  </si>
  <si>
    <t>MVQT0824W</t>
  </si>
  <si>
    <t>MCCT0825W</t>
  </si>
  <si>
    <t>BEWT0826W</t>
  </si>
  <si>
    <t>NHST0827W</t>
  </si>
  <si>
    <t>LBFT0828W</t>
  </si>
  <si>
    <t>FAUT0829W</t>
  </si>
  <si>
    <t>FLVT0830W</t>
  </si>
  <si>
    <t>MSVT0831W</t>
  </si>
  <si>
    <t>AMBT0832W</t>
  </si>
  <si>
    <t>REET0833W</t>
  </si>
  <si>
    <t>BNTT0834W</t>
  </si>
  <si>
    <t>KAIT0835W</t>
  </si>
  <si>
    <t>MVQT0836W</t>
  </si>
  <si>
    <t>MCCT0837W</t>
  </si>
  <si>
    <t>BEWT0838W</t>
  </si>
  <si>
    <t>MSAT0839W</t>
  </si>
  <si>
    <t>LBFT0840W</t>
  </si>
  <si>
    <t>FAUT0841W</t>
  </si>
  <si>
    <t>FLVT0842W</t>
  </si>
  <si>
    <t>NHST0843W</t>
  </si>
  <si>
    <t>AMBT0844W</t>
  </si>
  <si>
    <t>REET0845W</t>
  </si>
  <si>
    <t>BNTT0846W</t>
  </si>
  <si>
    <t>KAIT0847W</t>
  </si>
  <si>
    <t>MVQT0848W</t>
  </si>
  <si>
    <t>MCCT0849W</t>
  </si>
  <si>
    <t>BEWT0850W</t>
  </si>
  <si>
    <t>MSAT0851W</t>
  </si>
  <si>
    <t>BZET0852W</t>
  </si>
  <si>
    <t>FAUT0901W</t>
  </si>
  <si>
    <t>FLVT0902W</t>
  </si>
  <si>
    <t>NHST0903W</t>
  </si>
  <si>
    <t>AMBT0904W</t>
  </si>
  <si>
    <t>REET0905W</t>
  </si>
  <si>
    <t>blank sailing</t>
  </si>
  <si>
    <t>8-dic (sáb)</t>
  </si>
  <si>
    <t>15-dic (sáb)</t>
  </si>
  <si>
    <t>22-dic (sáb)</t>
  </si>
  <si>
    <t>29-dic (sáb)</t>
  </si>
  <si>
    <t>16-feb (sáb)</t>
  </si>
  <si>
    <t>2-mar (sáb)</t>
  </si>
  <si>
    <t>9-mar (sáb)</t>
  </si>
  <si>
    <t>16-mar (sáb)</t>
  </si>
  <si>
    <t>LIRQUEN</t>
  </si>
  <si>
    <t>10-dic (lun)</t>
  </si>
  <si>
    <t>17-dic (lun)</t>
  </si>
  <si>
    <t>24-dic (lun)</t>
  </si>
  <si>
    <t>31-dic (lun)</t>
  </si>
  <si>
    <t>18-feb (lun)</t>
  </si>
  <si>
    <t>25-feb (lun)</t>
  </si>
  <si>
    <t>4-mar (lun)</t>
  </si>
  <si>
    <t>11-mar (lun)</t>
  </si>
  <si>
    <t>18-mar (lun)</t>
  </si>
  <si>
    <t>12-dic (mié)</t>
  </si>
  <si>
    <t>19-dic (mié)</t>
  </si>
  <si>
    <t>26-dic (mié)</t>
  </si>
  <si>
    <t>2-ene (mié)</t>
  </si>
  <si>
    <t>20-feb (mié)</t>
  </si>
  <si>
    <t>27-feb (mié)</t>
  </si>
  <si>
    <t>6-mar (mié)</t>
  </si>
  <si>
    <t>13-mar (mié)</t>
  </si>
  <si>
    <t>20-mar (mié)</t>
  </si>
  <si>
    <t>5-ene (sáb)</t>
  </si>
  <si>
    <t>23-mar (sáb)</t>
  </si>
  <si>
    <t>CALLAO</t>
  </si>
  <si>
    <t>9-ene (mié)</t>
  </si>
  <si>
    <t>MANZANILLO</t>
  </si>
  <si>
    <t>TOKYO</t>
  </si>
  <si>
    <t>12-ene (sáb)</t>
  </si>
  <si>
    <t>30-mar (sáb)</t>
  </si>
  <si>
    <t>6-abr (sáb)</t>
  </si>
  <si>
    <t>13-abr (sáb)</t>
  </si>
  <si>
    <t>20-abr (sáb)</t>
  </si>
  <si>
    <t xml:space="preserve">BUSAN </t>
  </si>
  <si>
    <t>SHANGHAI</t>
  </si>
  <si>
    <t>XIAMEN</t>
  </si>
  <si>
    <t>27-abr (sáb)</t>
  </si>
  <si>
    <t>SHEKOU</t>
  </si>
  <si>
    <t>11-feb (lun)</t>
  </si>
  <si>
    <t>29-abr (lun)</t>
  </si>
  <si>
    <t>5-feb (mar)</t>
  </si>
  <si>
    <t>12-feb (mar)</t>
  </si>
  <si>
    <t>23-abr (mar)</t>
  </si>
  <si>
    <t>30-abr (mar)</t>
  </si>
  <si>
    <t>8-feb (vie)</t>
  </si>
  <si>
    <t>15-feb (vie)</t>
  </si>
  <si>
    <t>26-abr (vie)</t>
  </si>
  <si>
    <t>3-may (vie)</t>
  </si>
  <si>
    <t>27-ene (dom)</t>
  </si>
  <si>
    <t>3-feb (dom)</t>
  </si>
  <si>
    <t>5-may (dom)</t>
  </si>
  <si>
    <t>no disponible</t>
  </si>
  <si>
    <t>* TENTATIVE SCHEDULE, SUBJECT TO UPDATES.</t>
  </si>
  <si>
    <t>SAN VICENTE</t>
  </si>
  <si>
    <t>3-mar (mar)</t>
  </si>
  <si>
    <t>BGHT0906W</t>
  </si>
  <si>
    <t>HBST0004W</t>
  </si>
  <si>
    <t>COOT0908W</t>
  </si>
  <si>
    <t>004W</t>
  </si>
  <si>
    <t>BEVT0909W</t>
  </si>
  <si>
    <t>909w</t>
  </si>
  <si>
    <t>ABRIL</t>
  </si>
  <si>
    <t>b</t>
  </si>
  <si>
    <t>BLANK SAILING</t>
  </si>
  <si>
    <t>906W</t>
  </si>
  <si>
    <t>FA907A/FA913R</t>
  </si>
  <si>
    <t>BNTT0907W</t>
  </si>
  <si>
    <t>FA908A/FA914R</t>
  </si>
  <si>
    <t>KAIT0908W</t>
  </si>
  <si>
    <t>909W</t>
  </si>
  <si>
    <t>MVQT0909W</t>
  </si>
  <si>
    <t>to confirm ETA and Shedule , please search at Our Web Site Official www.one-line.com</t>
  </si>
  <si>
    <t>7-mar (jue)</t>
  </si>
  <si>
    <t>VCAT0910W</t>
  </si>
  <si>
    <t>MCCT0910W</t>
  </si>
  <si>
    <t>0910W</t>
  </si>
  <si>
    <t>0911W</t>
  </si>
  <si>
    <t>0912W</t>
  </si>
  <si>
    <t>WCST0912W</t>
  </si>
  <si>
    <t>0913W</t>
  </si>
  <si>
    <t>CVKT0913W</t>
  </si>
  <si>
    <t>0914W</t>
  </si>
  <si>
    <t>LBYT0914W</t>
  </si>
  <si>
    <t>0915W</t>
  </si>
  <si>
    <t>0908W</t>
  </si>
  <si>
    <t>0916W</t>
  </si>
  <si>
    <t>CQET0916W</t>
  </si>
  <si>
    <t>BGHT0917W</t>
  </si>
  <si>
    <t>0917W</t>
  </si>
  <si>
    <t>MAYO</t>
  </si>
  <si>
    <t>FA910A/FA916R</t>
  </si>
  <si>
    <t>ATACAMA</t>
  </si>
  <si>
    <t>ATJT0911W</t>
  </si>
  <si>
    <t>FA912A/FA918R</t>
  </si>
  <si>
    <t>MSAT0912W</t>
  </si>
  <si>
    <t>BZET0913WW</t>
  </si>
  <si>
    <t>FA914A/FA920R</t>
  </si>
  <si>
    <t>FA915A/FA921R</t>
  </si>
  <si>
    <t>FLVT0915W</t>
  </si>
  <si>
    <t>NHST0916W</t>
  </si>
  <si>
    <t>FA916A/FA922R</t>
  </si>
  <si>
    <t>FA917A/FA923R</t>
  </si>
  <si>
    <t>QYQT0911W</t>
  </si>
  <si>
    <t>CUBT0915W</t>
  </si>
  <si>
    <t>MSC NAOMI</t>
  </si>
  <si>
    <t>MNIT0914W</t>
  </si>
  <si>
    <t>005W</t>
  </si>
  <si>
    <t>HBST0005W</t>
  </si>
  <si>
    <t>0919W</t>
  </si>
  <si>
    <t>COOT0919W</t>
  </si>
  <si>
    <t>BEVT0920W</t>
  </si>
  <si>
    <t>0920W</t>
  </si>
  <si>
    <t>0921W</t>
  </si>
  <si>
    <t>VCAT0921W</t>
  </si>
  <si>
    <t>0922W</t>
  </si>
  <si>
    <t>QYQT0922W</t>
  </si>
  <si>
    <t>0923W</t>
  </si>
  <si>
    <t>WCST0923W</t>
  </si>
  <si>
    <t>0924W</t>
  </si>
  <si>
    <t>CVKT0924W</t>
  </si>
  <si>
    <t>0925W</t>
  </si>
  <si>
    <t>LBYT0925W</t>
  </si>
  <si>
    <t>FA918A/FA924R</t>
  </si>
  <si>
    <t>REET0918W</t>
  </si>
  <si>
    <t>MSC REGULUS</t>
  </si>
  <si>
    <t>RUST0917W</t>
  </si>
  <si>
    <t>FA919A/FA925R</t>
  </si>
  <si>
    <t>FA920A/FA926R</t>
  </si>
  <si>
    <t>KAIT0920W</t>
  </si>
  <si>
    <t>BEWT0921W</t>
  </si>
  <si>
    <t>FA922A/FA928R</t>
  </si>
  <si>
    <t>MCCT0922W</t>
  </si>
  <si>
    <t>ATJT0923W</t>
  </si>
  <si>
    <t>FA924A/FA930R</t>
  </si>
  <si>
    <t>MSAT0924W</t>
  </si>
  <si>
    <t>JUNIO</t>
  </si>
  <si>
    <t>JULIO</t>
  </si>
  <si>
    <t>MSC SHREYA B</t>
  </si>
  <si>
    <t>SHYT0919W</t>
  </si>
  <si>
    <t>CQET0927W</t>
  </si>
  <si>
    <t>CUBT0926W</t>
  </si>
  <si>
    <t>0926W</t>
  </si>
  <si>
    <t>0927W</t>
  </si>
  <si>
    <t>BGHT0928W</t>
  </si>
  <si>
    <t>006W</t>
  </si>
  <si>
    <t>HBST0006W</t>
  </si>
  <si>
    <t>0930W</t>
  </si>
  <si>
    <t>COOT0930W</t>
  </si>
  <si>
    <t>0931W</t>
  </si>
  <si>
    <t>BEVT0931W</t>
  </si>
  <si>
    <t>0932W</t>
  </si>
  <si>
    <t>VCAT0932W</t>
  </si>
  <si>
    <t>0933W</t>
  </si>
  <si>
    <t>QYQT0933W</t>
  </si>
  <si>
    <t>0934W</t>
  </si>
  <si>
    <t>WCST0934W</t>
  </si>
  <si>
    <t>0928W</t>
  </si>
  <si>
    <t>0935W</t>
  </si>
  <si>
    <t>CVKT0935W</t>
  </si>
  <si>
    <t>SEPTTIEMBRE</t>
  </si>
  <si>
    <t>AGOSTO</t>
  </si>
  <si>
    <t>SEASPAN BRAVO</t>
  </si>
  <si>
    <t>MSC SOLA</t>
  </si>
  <si>
    <t>FA926A/FA932R</t>
  </si>
  <si>
    <t>'FA927A/FA933R</t>
  </si>
  <si>
    <t>FLVT0927W</t>
  </si>
  <si>
    <t>FA928A/FA934R</t>
  </si>
  <si>
    <t>NHST0928W</t>
  </si>
  <si>
    <t>'FA929A/FA935R</t>
  </si>
  <si>
    <t>FA930A/FA936R</t>
  </si>
  <si>
    <t>FA931A/FA937R</t>
  </si>
  <si>
    <t>SHYT0931W</t>
  </si>
  <si>
    <t>KAIT0932W</t>
  </si>
  <si>
    <t>FA932A/FA938R</t>
  </si>
  <si>
    <t>BEWT0933W</t>
  </si>
  <si>
    <t>FA934A/FA940R</t>
  </si>
  <si>
    <t>MCCT0934W</t>
  </si>
  <si>
    <t>ATJT0935W</t>
  </si>
  <si>
    <t>SPBT0925W</t>
  </si>
  <si>
    <t>MSOT0926W</t>
  </si>
  <si>
    <t xml:space="preserve">MSC  </t>
  </si>
  <si>
    <t>MSC YASHI B</t>
  </si>
  <si>
    <t>MSC SHUBA  B</t>
  </si>
  <si>
    <t>MYIT0929W</t>
  </si>
  <si>
    <t>MSUT0930W</t>
  </si>
  <si>
    <t>LBYT0936W</t>
  </si>
  <si>
    <t>CUBT0937W</t>
  </si>
  <si>
    <t>CQET0938W</t>
  </si>
  <si>
    <t>LBFT0939W</t>
  </si>
  <si>
    <t>HBST0007W</t>
  </si>
  <si>
    <t>BLANK</t>
  </si>
  <si>
    <t>SAILING</t>
  </si>
  <si>
    <t>BEVT0942W</t>
  </si>
  <si>
    <t>VCAT0943W</t>
  </si>
  <si>
    <t>QYQT0944W</t>
  </si>
  <si>
    <t>WCST0945W</t>
  </si>
  <si>
    <t>CVKT0946W</t>
  </si>
  <si>
    <t>LBYT0947W</t>
  </si>
  <si>
    <t>MSAT0936W</t>
  </si>
  <si>
    <t>SPBT0937W</t>
  </si>
  <si>
    <t>MSC GAYANE</t>
  </si>
  <si>
    <t xml:space="preserve">MSC </t>
  </si>
  <si>
    <t>0938W/FA944R</t>
  </si>
  <si>
    <t>SGYT0938W</t>
  </si>
  <si>
    <t xml:space="preserve">MSC   </t>
  </si>
  <si>
    <t>FLVT0939W</t>
  </si>
  <si>
    <t>FA940A/FA946R</t>
  </si>
  <si>
    <t>FA941A/FA947R</t>
  </si>
  <si>
    <t>NHST0941W</t>
  </si>
  <si>
    <t>MSC ELISA</t>
  </si>
  <si>
    <t>FA942A/FA948R</t>
  </si>
  <si>
    <t>MELT0942W</t>
  </si>
  <si>
    <t>FA943A/FA949R</t>
  </si>
  <si>
    <t>FA944A/FA950R</t>
  </si>
  <si>
    <t>KAIT0944W</t>
  </si>
  <si>
    <t>BEWT0945W</t>
  </si>
  <si>
    <t>FA946A/FA952R</t>
  </si>
  <si>
    <t>MCCT0946W</t>
  </si>
  <si>
    <t>ATJT0947W</t>
  </si>
  <si>
    <t>Comments</t>
  </si>
  <si>
    <t>MEHUIN</t>
  </si>
  <si>
    <t>MHDT0940W</t>
  </si>
  <si>
    <t>FA936A/FA942R</t>
  </si>
  <si>
    <t>MCFT0943W</t>
  </si>
  <si>
    <t>MSC FAITH</t>
  </si>
  <si>
    <t>COOT0948W</t>
  </si>
  <si>
    <t>CQET0949W</t>
  </si>
  <si>
    <t>LBFT0950W</t>
  </si>
  <si>
    <t>HBST0008W</t>
  </si>
  <si>
    <t>FA948A/FA002R</t>
  </si>
  <si>
    <t>MSAT0948W</t>
  </si>
  <si>
    <t>SPBT0949W</t>
  </si>
  <si>
    <t>MSC PERLE</t>
  </si>
  <si>
    <t>FA950A/FA004R</t>
  </si>
  <si>
    <t>EEAT0950W</t>
  </si>
  <si>
    <t>MSC MADHU B</t>
  </si>
  <si>
    <t>FA951A/FA005R</t>
  </si>
  <si>
    <t>MDUT0951W</t>
  </si>
  <si>
    <t>CUBT0952W</t>
  </si>
  <si>
    <t>BEVT2001W</t>
  </si>
  <si>
    <t>RRTT2002W</t>
  </si>
  <si>
    <t>ROTTERDAM</t>
  </si>
  <si>
    <t>2002W</t>
  </si>
  <si>
    <t>QYQT2003W</t>
  </si>
  <si>
    <t>WCST2004W</t>
  </si>
  <si>
    <t>SKYROS</t>
  </si>
  <si>
    <t>YROT2005W</t>
  </si>
  <si>
    <t>COOT2007W</t>
  </si>
  <si>
    <t>JPO VELA</t>
  </si>
  <si>
    <t>VLET2002W</t>
  </si>
  <si>
    <t>MSC ALTAIR</t>
  </si>
  <si>
    <t>ATAT0950W</t>
  </si>
  <si>
    <t>MSC MARS</t>
  </si>
  <si>
    <t>ARST0005W</t>
  </si>
  <si>
    <t>FLVT0952W</t>
  </si>
  <si>
    <t>NHST0001W</t>
  </si>
  <si>
    <t>MELT0002W</t>
  </si>
  <si>
    <t>MCFT0003W</t>
  </si>
  <si>
    <t>FA952A/FA006R</t>
  </si>
  <si>
    <t>FA001A/FA007R</t>
  </si>
  <si>
    <t>FA002A/FA008R</t>
  </si>
  <si>
    <t>FA003A/FA009R</t>
  </si>
  <si>
    <t>FA004A/FA010R</t>
  </si>
  <si>
    <t>|</t>
  </si>
  <si>
    <t>HBST0009W</t>
  </si>
  <si>
    <t>CUBT2011W</t>
  </si>
  <si>
    <t>MSC DESIREE</t>
  </si>
  <si>
    <t>DSRT0004W</t>
  </si>
  <si>
    <t>BEWT2006W</t>
  </si>
  <si>
    <t>MSC EARTH</t>
  </si>
  <si>
    <t>EART0007W</t>
  </si>
  <si>
    <t>FA013R</t>
  </si>
  <si>
    <t>SPBT2010W</t>
  </si>
  <si>
    <t>FA009A/FA015R</t>
  </si>
  <si>
    <t>FA011A/FA017R</t>
  </si>
  <si>
    <t>MSC ALIYA</t>
  </si>
  <si>
    <t>MLIT0009W</t>
  </si>
  <si>
    <t>FA012A/FA018R</t>
  </si>
  <si>
    <t>MAULLIN</t>
  </si>
  <si>
    <t>MLXT2005W</t>
  </si>
  <si>
    <t>LBYT2008W</t>
  </si>
  <si>
    <t>Mayo</t>
  </si>
  <si>
    <t>LBFT2012W</t>
  </si>
  <si>
    <t>VCAT2013W</t>
  </si>
  <si>
    <t>QYQT2014W</t>
  </si>
  <si>
    <t>FLVT0013W</t>
  </si>
  <si>
    <t>FA013A/FA019R</t>
  </si>
  <si>
    <t>NHST0014W</t>
  </si>
  <si>
    <t>FA014A/FA020R</t>
  </si>
  <si>
    <t>FA015A/FA021R</t>
  </si>
  <si>
    <t>MELT0015W</t>
  </si>
  <si>
    <t>MSC KANOKO</t>
  </si>
  <si>
    <t>MKAT0012W</t>
  </si>
  <si>
    <t>EEAT0011W</t>
  </si>
  <si>
    <t>COOT2018W</t>
  </si>
  <si>
    <t>LBYT2019W</t>
  </si>
  <si>
    <t>Junio</t>
  </si>
  <si>
    <t>Marzo</t>
  </si>
  <si>
    <t>Abril</t>
  </si>
  <si>
    <t>OMIT</t>
  </si>
  <si>
    <t>1st 24-4 /2nd 01-05</t>
  </si>
  <si>
    <t>1st 01-05/2nd 09-05</t>
  </si>
  <si>
    <t>FA017A/FA023R</t>
  </si>
  <si>
    <t>CVKT2015W</t>
  </si>
  <si>
    <t>CQET2016W</t>
  </si>
  <si>
    <t>MRRT0017W</t>
  </si>
  <si>
    <t>MSC MARGRIT</t>
  </si>
  <si>
    <t>SBST2018W</t>
  </si>
  <si>
    <t>SEASPAN BELIEF</t>
  </si>
  <si>
    <t>HBST0010W</t>
  </si>
  <si>
    <t>CUBT2022W</t>
  </si>
  <si>
    <t>VCAT2024W</t>
  </si>
  <si>
    <t>CQET2027W</t>
  </si>
  <si>
    <t>YOKOHAMA</t>
  </si>
  <si>
    <t>FA020A/FA026R</t>
  </si>
  <si>
    <t>FA021A/FA027R</t>
  </si>
  <si>
    <t>MCCT2020W</t>
  </si>
  <si>
    <t>REET0021W</t>
  </si>
  <si>
    <t>EEAT0023W</t>
  </si>
  <si>
    <t>MKAT0024W</t>
  </si>
  <si>
    <t>MELT0027W</t>
  </si>
  <si>
    <t>VALIANT</t>
  </si>
  <si>
    <t>VAAT2025W</t>
  </si>
  <si>
    <t xml:space="preserve">OMITE </t>
  </si>
  <si>
    <t>COOT2029W</t>
  </si>
  <si>
    <t>LBYT2030W</t>
  </si>
  <si>
    <t>MSC JEWEL</t>
  </si>
  <si>
    <t>SPBT2028W</t>
  </si>
  <si>
    <t>MRRT0029W</t>
  </si>
  <si>
    <t>MSAT0025W</t>
  </si>
  <si>
    <t>VEGT0030W</t>
  </si>
  <si>
    <t>MSC VEGA</t>
  </si>
  <si>
    <t>SBST2031W</t>
  </si>
  <si>
    <t>JEWT0026W</t>
  </si>
  <si>
    <t>WCST2028W</t>
  </si>
  <si>
    <t>LBFT2031W</t>
  </si>
  <si>
    <t>0026W/FA032R</t>
  </si>
  <si>
    <t>0027W/FA033R</t>
  </si>
  <si>
    <t>0023W/FA029R</t>
  </si>
  <si>
    <t>0024W/FA030R</t>
  </si>
  <si>
    <t>0025W/FA031R</t>
  </si>
  <si>
    <t>0029W/FA035R</t>
  </si>
  <si>
    <t>0030W/FA036R</t>
  </si>
  <si>
    <t>HBST0011W</t>
  </si>
  <si>
    <t>CROATIA</t>
  </si>
  <si>
    <t>SEASPAN BEAUTY</t>
  </si>
  <si>
    <t>2032W/FA038R</t>
  </si>
  <si>
    <t>2034W/FA040R</t>
  </si>
  <si>
    <t>MCCT2032W</t>
  </si>
  <si>
    <t>SEYT2033W</t>
  </si>
  <si>
    <t>REET0034W</t>
  </si>
  <si>
    <t>ROAT2034W</t>
  </si>
  <si>
    <t>CUBT2033W</t>
  </si>
  <si>
    <t>VCAT2035W</t>
  </si>
  <si>
    <t>Nov</t>
  </si>
  <si>
    <t>QYQT2036W</t>
  </si>
  <si>
    <t>CVKT2037W</t>
  </si>
  <si>
    <t>EEAT0035W</t>
  </si>
  <si>
    <t>0035W/FA041R</t>
  </si>
  <si>
    <t>MKAT0036W</t>
  </si>
  <si>
    <t>0036W/FA042R</t>
  </si>
  <si>
    <t>MSAT0037W</t>
  </si>
  <si>
    <t>VALPARAISO              16-sept(mie)</t>
  </si>
  <si>
    <t>CQET2038W</t>
  </si>
  <si>
    <t>WCST2039W</t>
  </si>
  <si>
    <t>COOT2040W</t>
  </si>
  <si>
    <t>LBYT2041W</t>
  </si>
  <si>
    <t>JEWT0038W</t>
  </si>
  <si>
    <t>MELT0039W</t>
  </si>
  <si>
    <t>SPBT2040W</t>
  </si>
  <si>
    <t>cambio rotacion</t>
  </si>
  <si>
    <t>cambio rotacon</t>
  </si>
  <si>
    <t>VALPARAISO              30-sept(Mar)</t>
  </si>
  <si>
    <t xml:space="preserve">cambio rotacion  </t>
  </si>
  <si>
    <t>Oct</t>
  </si>
  <si>
    <t>San Antonio 1  impo/expo</t>
  </si>
  <si>
    <t>slide week</t>
  </si>
  <si>
    <t>LBFT2042W</t>
  </si>
  <si>
    <t>HBST0012W</t>
  </si>
  <si>
    <t>CUBT2044W</t>
  </si>
  <si>
    <t>MSC RUBY</t>
  </si>
  <si>
    <t>MRRT0042W</t>
  </si>
  <si>
    <t>SBST2043W</t>
  </si>
  <si>
    <t>MUBT0041W</t>
  </si>
  <si>
    <t>MCCT2044W</t>
  </si>
  <si>
    <t>0038W/FA045R</t>
  </si>
  <si>
    <t>0037W/FA044R</t>
  </si>
  <si>
    <t>0039W/FA046R</t>
  </si>
  <si>
    <t>0041W/FA048R</t>
  </si>
  <si>
    <t>0042W/FA049R</t>
  </si>
  <si>
    <t>0044W/FA051R</t>
  </si>
  <si>
    <t>MOL BEACON</t>
  </si>
  <si>
    <t>MBHT2045W</t>
  </si>
  <si>
    <t>VCAT2046W</t>
  </si>
  <si>
    <t>QYQT2047W</t>
  </si>
  <si>
    <t>CVKT2048W</t>
  </si>
  <si>
    <t>CQET2050W</t>
  </si>
  <si>
    <t>WCST2051W</t>
  </si>
  <si>
    <t>COOT2052W</t>
  </si>
  <si>
    <t>SEYT2045W</t>
  </si>
  <si>
    <t>REET0046W</t>
  </si>
  <si>
    <t>EEAT0047W</t>
  </si>
  <si>
    <t>MKAT0048W</t>
  </si>
  <si>
    <t>JEWT0051W</t>
  </si>
  <si>
    <t>MELT0052W</t>
  </si>
  <si>
    <t xml:space="preserve"> </t>
  </si>
  <si>
    <t>0046W/FA053R</t>
  </si>
  <si>
    <t>0047W/FA101R</t>
  </si>
  <si>
    <t>0048W/FA102R</t>
  </si>
  <si>
    <t>NHST0050W</t>
  </si>
  <si>
    <t>0050W/FA103R</t>
  </si>
  <si>
    <t>0051W/FA104R</t>
  </si>
  <si>
    <t>0052W/FA105R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</si>
</sst>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\ &quot;W&quot;"/>
    <numFmt numFmtId="165" formatCode="d/mmm\ \ \(ddd\)"/>
  </numFmts>
  <fonts count="47" x14ac:knownFonts="1">
    <font>
      <sz val="10"/>
      <color rgb="FF000000"/>
      <name val="Arial"/>
    </font>
    <font>
      <sz val="8"/>
      <name val="Verdana"/>
      <family val="2"/>
    </font>
    <font>
      <sz val="10"/>
      <name val="Arial"/>
      <family val="2"/>
    </font>
    <font>
      <u/>
      <sz val="8"/>
      <color rgb="FF0000FF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u/>
      <sz val="9"/>
      <name val="Verdana"/>
      <family val="2"/>
    </font>
    <font>
      <u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color rgb="FFB7B7B7"/>
      <name val="Verdana"/>
      <family val="2"/>
    </font>
    <font>
      <b/>
      <sz val="10"/>
      <color rgb="FFFFFFFF"/>
      <name val="Verdana"/>
      <family val="2"/>
    </font>
    <font>
      <sz val="12"/>
      <name val="Verdana"/>
      <family val="2"/>
    </font>
    <font>
      <b/>
      <sz val="12"/>
      <color rgb="FF0000FF"/>
      <name val="Verdana"/>
      <family val="2"/>
    </font>
    <font>
      <b/>
      <u/>
      <sz val="12"/>
      <color rgb="FF0000FF"/>
      <name val="Verdana"/>
      <family val="2"/>
    </font>
    <font>
      <b/>
      <u/>
      <sz val="12"/>
      <color rgb="FF0000FF"/>
      <name val="Verdana"/>
      <family val="2"/>
    </font>
    <font>
      <b/>
      <u/>
      <sz val="10"/>
      <color rgb="FF0000FF"/>
      <name val="Verdana"/>
      <family val="2"/>
    </font>
    <font>
      <b/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FF0000"/>
      <name val="Verdana"/>
      <family val="2"/>
    </font>
    <font>
      <b/>
      <u/>
      <sz val="12"/>
      <color rgb="FF0000FF"/>
      <name val="Verdana"/>
      <family val="2"/>
    </font>
    <font>
      <sz val="16"/>
      <name val="Verdana"/>
      <family val="2"/>
    </font>
    <font>
      <b/>
      <sz val="16"/>
      <color rgb="FFFF000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sz val="10"/>
      <color theme="2" tint="-9.9978637043366805E-2"/>
      <name val="Verdana"/>
      <family val="2"/>
    </font>
    <font>
      <sz val="10"/>
      <color theme="2" tint="-9.9978637043366805E-2"/>
      <name val="Arial"/>
      <family val="2"/>
    </font>
    <font>
      <sz val="10"/>
      <color theme="0" tint="-0.249977111117893"/>
      <name val="Verdana"/>
      <family val="2"/>
    </font>
    <font>
      <b/>
      <sz val="9"/>
      <color theme="1"/>
      <name val="Verdana"/>
      <family val="2"/>
    </font>
    <font>
      <b/>
      <sz val="18"/>
      <color rgb="FFFF0000"/>
      <name val="Arial"/>
      <family val="2"/>
    </font>
    <font>
      <sz val="10"/>
      <color rgb="FF000000"/>
      <name val="Arial"/>
      <family val="2"/>
    </font>
    <font>
      <b/>
      <sz val="9"/>
      <color theme="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b/>
      <u/>
      <sz val="14"/>
      <color theme="1"/>
      <name val="Arial"/>
      <family val="2"/>
    </font>
    <font>
      <b/>
      <sz val="11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66CC"/>
        <bgColor rgb="FFFF66CC"/>
      </patternFill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  <fill>
      <patternFill patternType="solid">
        <fgColor rgb="FFFCD5B4"/>
        <bgColor rgb="FFFCD5B4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FF0000"/>
        <bgColor rgb="FFFF0000"/>
      </patternFill>
    </fill>
    <fill>
      <patternFill patternType="solid">
        <fgColor rgb="FFE69138"/>
        <bgColor rgb="FFE69138"/>
      </patternFill>
    </fill>
    <fill>
      <patternFill patternType="solid">
        <fgColor rgb="FFFFFF0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rgb="FFFF66CC"/>
      </patternFill>
    </fill>
    <fill>
      <patternFill patternType="solid">
        <fgColor rgb="FFFFC000"/>
        <bgColor rgb="FFFFFF00"/>
      </patternFill>
    </fill>
    <fill>
      <patternFill patternType="solid">
        <fgColor theme="7" tint="0.39997558519241921"/>
        <bgColor rgb="FFFFFFFF"/>
      </patternFill>
    </fill>
    <fill>
      <patternFill patternType="solid">
        <fgColor rgb="FFFF0000"/>
        <bgColor rgb="FFFF66CC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5" tint="0.39997558519241921"/>
        <bgColor rgb="FFFF66CC"/>
      </patternFill>
    </fill>
    <fill>
      <patternFill patternType="solid">
        <fgColor theme="7" tint="0.79998168889431442"/>
        <bgColor rgb="FFFF66CC"/>
      </patternFill>
    </fill>
    <fill>
      <patternFill patternType="solid">
        <fgColor theme="7" tint="0.59999389629810485"/>
        <bgColor rgb="FFFF66CC"/>
      </patternFill>
    </fill>
    <fill>
      <patternFill patternType="solid">
        <fgColor theme="8" tint="0.59999389629810485"/>
        <bgColor rgb="FFFF66CC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CD5B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31"/>
    <xf numFmtId="0" fontId="42" fillId="0" borderId="0" applyNumberFormat="0" applyFill="0" applyBorder="0" applyAlignment="0" applyProtection="0"/>
  </cellStyleXfs>
  <cellXfs count="29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0" xfId="0" applyFont="1"/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2" borderId="8" xfId="0" applyFont="1" applyFill="1" applyBorder="1" applyAlignment="1">
      <alignment horizontal="left" vertical="center"/>
    </xf>
    <xf numFmtId="15" fontId="7" fillId="3" borderId="9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15" fontId="7" fillId="3" borderId="12" xfId="0" applyNumberFormat="1" applyFont="1" applyFill="1" applyBorder="1" applyAlignment="1">
      <alignment horizontal="center" vertical="center"/>
    </xf>
    <xf numFmtId="15" fontId="7" fillId="3" borderId="13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left" vertical="center"/>
    </xf>
    <xf numFmtId="164" fontId="7" fillId="4" borderId="6" xfId="0" applyNumberFormat="1" applyFont="1" applyFill="1" applyBorder="1" applyAlignment="1">
      <alignment horizontal="center" vertical="center"/>
    </xf>
    <xf numFmtId="164" fontId="7" fillId="4" borderId="8" xfId="0" applyNumberFormat="1" applyFont="1" applyFill="1" applyBorder="1" applyAlignment="1">
      <alignment horizontal="center" vertical="center"/>
    </xf>
    <xf numFmtId="164" fontId="7" fillId="4" borderId="6" xfId="0" applyNumberFormat="1" applyFont="1" applyFill="1" applyBorder="1" applyAlignment="1">
      <alignment horizontal="center"/>
    </xf>
    <xf numFmtId="164" fontId="7" fillId="4" borderId="14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left" vertical="center"/>
    </xf>
    <xf numFmtId="0" fontId="9" fillId="5" borderId="16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15" fontId="12" fillId="0" borderId="14" xfId="0" applyNumberFormat="1" applyFont="1" applyBorder="1" applyAlignment="1">
      <alignment horizontal="left" vertical="center"/>
    </xf>
    <xf numFmtId="165" fontId="13" fillId="7" borderId="19" xfId="0" applyNumberFormat="1" applyFont="1" applyFill="1" applyBorder="1" applyAlignment="1">
      <alignment horizontal="center"/>
    </xf>
    <xf numFmtId="165" fontId="13" fillId="7" borderId="15" xfId="0" applyNumberFormat="1" applyFont="1" applyFill="1" applyBorder="1" applyAlignment="1">
      <alignment horizontal="center"/>
    </xf>
    <xf numFmtId="0" fontId="13" fillId="7" borderId="19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165" fontId="13" fillId="7" borderId="12" xfId="0" applyNumberFormat="1" applyFont="1" applyFill="1" applyBorder="1" applyAlignment="1">
      <alignment horizontal="center"/>
    </xf>
    <xf numFmtId="165" fontId="14" fillId="7" borderId="7" xfId="0" applyNumberFormat="1" applyFont="1" applyFill="1" applyBorder="1" applyAlignment="1">
      <alignment horizontal="center"/>
    </xf>
    <xf numFmtId="165" fontId="14" fillId="7" borderId="5" xfId="0" applyNumberFormat="1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15" fontId="12" fillId="0" borderId="2" xfId="0" applyNumberFormat="1" applyFont="1" applyBorder="1" applyAlignment="1">
      <alignment horizontal="left" vertical="center"/>
    </xf>
    <xf numFmtId="165" fontId="13" fillId="8" borderId="19" xfId="0" applyNumberFormat="1" applyFont="1" applyFill="1" applyBorder="1" applyAlignment="1">
      <alignment horizontal="center"/>
    </xf>
    <xf numFmtId="165" fontId="13" fillId="9" borderId="19" xfId="0" applyNumberFormat="1" applyFont="1" applyFill="1" applyBorder="1" applyAlignment="1">
      <alignment horizontal="center"/>
    </xf>
    <xf numFmtId="0" fontId="13" fillId="10" borderId="19" xfId="0" applyFont="1" applyFill="1" applyBorder="1" applyAlignment="1">
      <alignment horizontal="center"/>
    </xf>
    <xf numFmtId="0" fontId="13" fillId="9" borderId="12" xfId="0" applyFont="1" applyFill="1" applyBorder="1" applyAlignment="1">
      <alignment horizontal="center"/>
    </xf>
    <xf numFmtId="165" fontId="13" fillId="0" borderId="12" xfId="0" applyNumberFormat="1" applyFont="1" applyBorder="1" applyAlignment="1">
      <alignment horizontal="center"/>
    </xf>
    <xf numFmtId="165" fontId="2" fillId="9" borderId="5" xfId="0" applyNumberFormat="1" applyFont="1" applyFill="1" applyBorder="1"/>
    <xf numFmtId="165" fontId="13" fillId="9" borderId="15" xfId="0" applyNumberFormat="1" applyFont="1" applyFill="1" applyBorder="1" applyAlignment="1">
      <alignment horizontal="center"/>
    </xf>
    <xf numFmtId="165" fontId="13" fillId="9" borderId="12" xfId="0" applyNumberFormat="1" applyFont="1" applyFill="1" applyBorder="1" applyAlignment="1">
      <alignment horizontal="center"/>
    </xf>
    <xf numFmtId="165" fontId="15" fillId="9" borderId="12" xfId="0" applyNumberFormat="1" applyFont="1" applyFill="1" applyBorder="1" applyAlignment="1">
      <alignment horizontal="center"/>
    </xf>
    <xf numFmtId="165" fontId="2" fillId="9" borderId="7" xfId="0" applyNumberFormat="1" applyFont="1" applyFill="1" applyBorder="1"/>
    <xf numFmtId="15" fontId="12" fillId="7" borderId="8" xfId="0" applyNumberFormat="1" applyFont="1" applyFill="1" applyBorder="1" applyAlignment="1">
      <alignment horizontal="left" vertical="center"/>
    </xf>
    <xf numFmtId="0" fontId="16" fillId="11" borderId="19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left" vertical="center"/>
    </xf>
    <xf numFmtId="165" fontId="13" fillId="10" borderId="19" xfId="0" applyNumberFormat="1" applyFont="1" applyFill="1" applyBorder="1" applyAlignment="1">
      <alignment horizontal="center"/>
    </xf>
    <xf numFmtId="165" fontId="13" fillId="4" borderId="19" xfId="0" applyNumberFormat="1" applyFont="1" applyFill="1" applyBorder="1" applyAlignment="1">
      <alignment horizontal="center"/>
    </xf>
    <xf numFmtId="0" fontId="13" fillId="10" borderId="12" xfId="0" applyFont="1" applyFill="1" applyBorder="1" applyAlignment="1">
      <alignment horizontal="center"/>
    </xf>
    <xf numFmtId="165" fontId="13" fillId="10" borderId="12" xfId="0" applyNumberFormat="1" applyFont="1" applyFill="1" applyBorder="1" applyAlignment="1">
      <alignment horizontal="center"/>
    </xf>
    <xf numFmtId="165" fontId="2" fillId="10" borderId="7" xfId="0" applyNumberFormat="1" applyFont="1" applyFill="1" applyBorder="1"/>
    <xf numFmtId="165" fontId="2" fillId="10" borderId="5" xfId="0" applyNumberFormat="1" applyFont="1" applyFill="1" applyBorder="1"/>
    <xf numFmtId="165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14" fillId="0" borderId="7" xfId="0" applyNumberFormat="1" applyFont="1" applyBorder="1" applyAlignment="1">
      <alignment horizontal="center"/>
    </xf>
    <xf numFmtId="165" fontId="14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65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5" fontId="12" fillId="0" borderId="20" xfId="0" applyNumberFormat="1" applyFont="1" applyBorder="1" applyAlignment="1">
      <alignment horizontal="left" vertical="center"/>
    </xf>
    <xf numFmtId="165" fontId="13" fillId="0" borderId="21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65" fontId="13" fillId="0" borderId="11" xfId="0" applyNumberFormat="1" applyFont="1" applyBorder="1" applyAlignment="1">
      <alignment horizontal="center"/>
    </xf>
    <xf numFmtId="165" fontId="14" fillId="0" borderId="22" xfId="0" applyNumberFormat="1" applyFont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4" fillId="12" borderId="24" xfId="0" applyFont="1" applyFill="1" applyBorder="1" applyAlignment="1">
      <alignment horizontal="center" vertical="center" wrapText="1"/>
    </xf>
    <xf numFmtId="0" fontId="17" fillId="12" borderId="24" xfId="0" applyFont="1" applyFill="1" applyBorder="1" applyAlignment="1">
      <alignment horizontal="center" vertical="center" wrapText="1"/>
    </xf>
    <xf numFmtId="0" fontId="18" fillId="12" borderId="24" xfId="0" applyFont="1" applyFill="1" applyBorder="1" applyAlignment="1">
      <alignment horizontal="center" vertical="center" wrapText="1"/>
    </xf>
    <xf numFmtId="0" fontId="19" fillId="12" borderId="24" xfId="0" applyFont="1" applyFill="1" applyBorder="1" applyAlignment="1">
      <alignment horizontal="center" vertical="center" wrapText="1"/>
    </xf>
    <xf numFmtId="0" fontId="20" fillId="12" borderId="25" xfId="0" applyFont="1" applyFill="1" applyBorder="1" applyAlignment="1">
      <alignment horizontal="center" vertical="center" wrapText="1"/>
    </xf>
    <xf numFmtId="0" fontId="21" fillId="12" borderId="24" xfId="0" applyFont="1" applyFill="1" applyBorder="1" applyAlignment="1">
      <alignment horizontal="center" vertical="center" wrapText="1"/>
    </xf>
    <xf numFmtId="0" fontId="22" fillId="12" borderId="24" xfId="0" applyFont="1" applyFill="1" applyBorder="1" applyAlignment="1">
      <alignment horizontal="center" vertical="center" wrapText="1"/>
    </xf>
    <xf numFmtId="0" fontId="23" fillId="12" borderId="0" xfId="0" applyFont="1" applyFill="1" applyAlignment="1">
      <alignment horizontal="center"/>
    </xf>
    <xf numFmtId="15" fontId="12" fillId="0" borderId="0" xfId="0" applyNumberFormat="1" applyFont="1" applyAlignment="1">
      <alignment horizontal="left" vertical="center"/>
    </xf>
    <xf numFmtId="0" fontId="7" fillId="4" borderId="23" xfId="0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24" fillId="7" borderId="19" xfId="0" applyFont="1" applyFill="1" applyBorder="1" applyAlignment="1">
      <alignment horizontal="center"/>
    </xf>
    <xf numFmtId="165" fontId="13" fillId="10" borderId="6" xfId="0" applyNumberFormat="1" applyFont="1" applyFill="1" applyBorder="1" applyAlignment="1">
      <alignment horizontal="center"/>
    </xf>
    <xf numFmtId="0" fontId="25" fillId="12" borderId="25" xfId="0" applyFont="1" applyFill="1" applyBorder="1" applyAlignment="1">
      <alignment horizontal="center" vertical="center" wrapText="1"/>
    </xf>
    <xf numFmtId="0" fontId="23" fillId="12" borderId="26" xfId="0" applyFont="1" applyFill="1" applyBorder="1" applyAlignment="1">
      <alignment horizontal="center" wrapText="1"/>
    </xf>
    <xf numFmtId="0" fontId="23" fillId="12" borderId="27" xfId="0" applyFont="1" applyFill="1" applyBorder="1" applyAlignment="1">
      <alignment horizontal="center" wrapText="1"/>
    </xf>
    <xf numFmtId="0" fontId="23" fillId="12" borderId="0" xfId="0" applyFont="1" applyFill="1" applyAlignment="1">
      <alignment horizontal="center" wrapText="1"/>
    </xf>
    <xf numFmtId="0" fontId="2" fillId="0" borderId="28" xfId="0" applyFont="1" applyBorder="1"/>
    <xf numFmtId="0" fontId="26" fillId="4" borderId="24" xfId="0" applyFont="1" applyFill="1" applyBorder="1" applyAlignment="1">
      <alignment horizontal="center" vertical="center"/>
    </xf>
    <xf numFmtId="15" fontId="28" fillId="3" borderId="9" xfId="0" applyNumberFormat="1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/>
    </xf>
    <xf numFmtId="15" fontId="12" fillId="13" borderId="8" xfId="0" applyNumberFormat="1" applyFont="1" applyFill="1" applyBorder="1" applyAlignment="1">
      <alignment horizontal="left" vertical="center"/>
    </xf>
    <xf numFmtId="165" fontId="13" fillId="14" borderId="12" xfId="0" applyNumberFormat="1" applyFont="1" applyFill="1" applyBorder="1" applyAlignment="1">
      <alignment horizontal="center"/>
    </xf>
    <xf numFmtId="165" fontId="14" fillId="14" borderId="19" xfId="0" applyNumberFormat="1" applyFont="1" applyFill="1" applyBorder="1" applyAlignment="1">
      <alignment horizontal="center"/>
    </xf>
    <xf numFmtId="165" fontId="14" fillId="14" borderId="12" xfId="0" applyNumberFormat="1" applyFont="1" applyFill="1" applyBorder="1" applyAlignment="1">
      <alignment horizontal="center"/>
    </xf>
    <xf numFmtId="0" fontId="14" fillId="14" borderId="12" xfId="0" applyFont="1" applyFill="1" applyBorder="1" applyAlignment="1">
      <alignment horizontal="center"/>
    </xf>
    <xf numFmtId="0" fontId="31" fillId="7" borderId="5" xfId="0" applyFont="1" applyFill="1" applyBorder="1" applyAlignment="1">
      <alignment horizontal="center"/>
    </xf>
    <xf numFmtId="0" fontId="9" fillId="6" borderId="31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165" fontId="2" fillId="9" borderId="13" xfId="0" applyNumberFormat="1" applyFont="1" applyFill="1" applyBorder="1"/>
    <xf numFmtId="0" fontId="14" fillId="14" borderId="13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2" fillId="0" borderId="31" xfId="0" applyFont="1" applyBorder="1"/>
    <xf numFmtId="0" fontId="0" fillId="0" borderId="31" xfId="0" applyBorder="1"/>
    <xf numFmtId="0" fontId="2" fillId="0" borderId="32" xfId="0" applyFont="1" applyBorder="1"/>
    <xf numFmtId="0" fontId="0" fillId="0" borderId="32" xfId="0" applyBorder="1"/>
    <xf numFmtId="0" fontId="7" fillId="3" borderId="32" xfId="0" applyFont="1" applyFill="1" applyBorder="1" applyAlignment="1">
      <alignment horizontal="center"/>
    </xf>
    <xf numFmtId="15" fontId="7" fillId="3" borderId="32" xfId="0" applyNumberFormat="1" applyFont="1" applyFill="1" applyBorder="1" applyAlignment="1">
      <alignment horizontal="center" vertical="center"/>
    </xf>
    <xf numFmtId="164" fontId="7" fillId="4" borderId="32" xfId="0" applyNumberFormat="1" applyFont="1" applyFill="1" applyBorder="1" applyAlignment="1">
      <alignment horizontal="center"/>
    </xf>
    <xf numFmtId="0" fontId="9" fillId="6" borderId="32" xfId="0" applyFont="1" applyFill="1" applyBorder="1" applyAlignment="1">
      <alignment horizontal="center"/>
    </xf>
    <xf numFmtId="0" fontId="29" fillId="6" borderId="32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0" fontId="14" fillId="7" borderId="32" xfId="0" applyFont="1" applyFill="1" applyBorder="1" applyAlignment="1">
      <alignment horizontal="center"/>
    </xf>
    <xf numFmtId="165" fontId="14" fillId="7" borderId="32" xfId="0" applyNumberFormat="1" applyFont="1" applyFill="1" applyBorder="1" applyAlignment="1">
      <alignment horizontal="center"/>
    </xf>
    <xf numFmtId="165" fontId="2" fillId="9" borderId="32" xfId="0" applyNumberFormat="1" applyFont="1" applyFill="1" applyBorder="1"/>
    <xf numFmtId="165" fontId="33" fillId="9" borderId="32" xfId="0" applyNumberFormat="1" applyFont="1" applyFill="1" applyBorder="1"/>
    <xf numFmtId="165" fontId="32" fillId="16" borderId="32" xfId="0" applyNumberFormat="1" applyFont="1" applyFill="1" applyBorder="1" applyAlignment="1">
      <alignment horizontal="center"/>
    </xf>
    <xf numFmtId="165" fontId="13" fillId="7" borderId="32" xfId="0" applyNumberFormat="1" applyFont="1" applyFill="1" applyBorder="1" applyAlignment="1">
      <alignment horizontal="center"/>
    </xf>
    <xf numFmtId="0" fontId="30" fillId="15" borderId="32" xfId="0" applyFont="1" applyFill="1" applyBorder="1" applyAlignment="1">
      <alignment horizontal="center"/>
    </xf>
    <xf numFmtId="0" fontId="14" fillId="14" borderId="32" xfId="0" applyFont="1" applyFill="1" applyBorder="1" applyAlignment="1">
      <alignment horizontal="center"/>
    </xf>
    <xf numFmtId="165" fontId="14" fillId="16" borderId="32" xfId="0" applyNumberFormat="1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34" fillId="14" borderId="5" xfId="0" applyFont="1" applyFill="1" applyBorder="1" applyAlignment="1">
      <alignment horizontal="center"/>
    </xf>
    <xf numFmtId="0" fontId="34" fillId="17" borderId="5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34" fillId="14" borderId="12" xfId="0" applyFont="1" applyFill="1" applyBorder="1" applyAlignment="1">
      <alignment horizontal="center"/>
    </xf>
    <xf numFmtId="165" fontId="14" fillId="7" borderId="36" xfId="0" applyNumberFormat="1" applyFont="1" applyFill="1" applyBorder="1" applyAlignment="1">
      <alignment horizontal="center"/>
    </xf>
    <xf numFmtId="164" fontId="28" fillId="4" borderId="32" xfId="0" applyNumberFormat="1" applyFont="1" applyFill="1" applyBorder="1" applyAlignment="1">
      <alignment horizontal="center"/>
    </xf>
    <xf numFmtId="0" fontId="35" fillId="6" borderId="32" xfId="0" applyFont="1" applyFill="1" applyBorder="1" applyAlignment="1">
      <alignment horizontal="center"/>
    </xf>
    <xf numFmtId="0" fontId="29" fillId="5" borderId="32" xfId="0" applyFont="1" applyFill="1" applyBorder="1" applyAlignment="1">
      <alignment horizontal="center"/>
    </xf>
    <xf numFmtId="0" fontId="31" fillId="13" borderId="32" xfId="0" applyFont="1" applyFill="1" applyBorder="1" applyAlignment="1">
      <alignment horizontal="center"/>
    </xf>
    <xf numFmtId="15" fontId="7" fillId="3" borderId="32" xfId="0" applyNumberFormat="1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7" fillId="4" borderId="19" xfId="0" applyNumberFormat="1" applyFont="1" applyFill="1" applyBorder="1" applyAlignment="1">
      <alignment horizontal="center" vertical="center"/>
    </xf>
    <xf numFmtId="164" fontId="7" fillId="4" borderId="36" xfId="0" applyNumberFormat="1" applyFont="1" applyFill="1" applyBorder="1" applyAlignment="1">
      <alignment horizontal="center" vertical="center"/>
    </xf>
    <xf numFmtId="165" fontId="14" fillId="7" borderId="19" xfId="0" applyNumberFormat="1" applyFont="1" applyFill="1" applyBorder="1" applyAlignment="1">
      <alignment horizontal="center"/>
    </xf>
    <xf numFmtId="165" fontId="14" fillId="7" borderId="12" xfId="0" applyNumberFormat="1" applyFont="1" applyFill="1" applyBorder="1" applyAlignment="1">
      <alignment horizontal="center"/>
    </xf>
    <xf numFmtId="0" fontId="30" fillId="15" borderId="36" xfId="0" applyFont="1" applyFill="1" applyBorder="1" applyAlignment="1">
      <alignment horizontal="center"/>
    </xf>
    <xf numFmtId="164" fontId="28" fillId="4" borderId="32" xfId="0" quotePrefix="1" applyNumberFormat="1" applyFont="1" applyFill="1" applyBorder="1" applyAlignment="1">
      <alignment horizontal="center"/>
    </xf>
    <xf numFmtId="0" fontId="36" fillId="18" borderId="0" xfId="0" applyFont="1" applyFill="1" applyAlignment="1">
      <alignment vertical="center"/>
    </xf>
    <xf numFmtId="165" fontId="30" fillId="20" borderId="32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14" fillId="13" borderId="32" xfId="0" applyNumberFormat="1" applyFont="1" applyFill="1" applyBorder="1" applyAlignment="1">
      <alignment horizontal="center"/>
    </xf>
    <xf numFmtId="15" fontId="7" fillId="21" borderId="32" xfId="0" applyNumberFormat="1" applyFont="1" applyFill="1" applyBorder="1" applyAlignment="1">
      <alignment horizontal="center"/>
    </xf>
    <xf numFmtId="164" fontId="7" fillId="22" borderId="32" xfId="0" applyNumberFormat="1" applyFont="1" applyFill="1" applyBorder="1" applyAlignment="1">
      <alignment horizontal="center"/>
    </xf>
    <xf numFmtId="0" fontId="7" fillId="21" borderId="32" xfId="0" applyFont="1" applyFill="1" applyBorder="1" applyAlignment="1">
      <alignment horizontal="center"/>
    </xf>
    <xf numFmtId="165" fontId="14" fillId="23" borderId="32" xfId="0" applyNumberFormat="1" applyFont="1" applyFill="1" applyBorder="1" applyAlignment="1">
      <alignment horizontal="center"/>
    </xf>
    <xf numFmtId="165" fontId="30" fillId="15" borderId="32" xfId="0" applyNumberFormat="1" applyFont="1" applyFill="1" applyBorder="1" applyAlignment="1">
      <alignment horizontal="center"/>
    </xf>
    <xf numFmtId="0" fontId="38" fillId="24" borderId="32" xfId="0" applyFont="1" applyFill="1" applyBorder="1" applyAlignment="1">
      <alignment horizontal="center" vertical="center"/>
    </xf>
    <xf numFmtId="0" fontId="38" fillId="24" borderId="32" xfId="0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center" vertical="center"/>
    </xf>
    <xf numFmtId="164" fontId="7" fillId="25" borderId="17" xfId="0" applyNumberFormat="1" applyFont="1" applyFill="1" applyBorder="1" applyAlignment="1">
      <alignment horizontal="center" vertical="center"/>
    </xf>
    <xf numFmtId="165" fontId="14" fillId="26" borderId="36" xfId="0" applyNumberFormat="1" applyFont="1" applyFill="1" applyBorder="1" applyAlignment="1">
      <alignment horizontal="center"/>
    </xf>
    <xf numFmtId="165" fontId="13" fillId="26" borderId="32" xfId="0" applyNumberFormat="1" applyFont="1" applyFill="1" applyBorder="1" applyAlignment="1">
      <alignment horizontal="center"/>
    </xf>
    <xf numFmtId="0" fontId="22" fillId="12" borderId="0" xfId="0" applyFont="1" applyFill="1" applyAlignment="1">
      <alignment horizontal="center" wrapText="1"/>
    </xf>
    <xf numFmtId="164" fontId="7" fillId="4" borderId="32" xfId="0" quotePrefix="1" applyNumberFormat="1" applyFont="1" applyFill="1" applyBorder="1" applyAlignment="1">
      <alignment horizontal="center"/>
    </xf>
    <xf numFmtId="0" fontId="7" fillId="27" borderId="32" xfId="0" applyFont="1" applyFill="1" applyBorder="1" applyAlignment="1">
      <alignment horizontal="center" vertical="center"/>
    </xf>
    <xf numFmtId="0" fontId="7" fillId="27" borderId="32" xfId="0" applyFont="1" applyFill="1" applyBorder="1" applyAlignment="1">
      <alignment horizontal="center"/>
    </xf>
    <xf numFmtId="165" fontId="14" fillId="13" borderId="36" xfId="0" applyNumberFormat="1" applyFont="1" applyFill="1" applyBorder="1" applyAlignment="1">
      <alignment horizontal="center"/>
    </xf>
    <xf numFmtId="165" fontId="12" fillId="7" borderId="32" xfId="0" applyNumberFormat="1" applyFont="1" applyFill="1" applyBorder="1" applyAlignment="1">
      <alignment horizontal="center"/>
    </xf>
    <xf numFmtId="0" fontId="0" fillId="0" borderId="32" xfId="0" applyBorder="1" applyAlignment="1"/>
    <xf numFmtId="164" fontId="7" fillId="25" borderId="36" xfId="0" applyNumberFormat="1" applyFont="1" applyFill="1" applyBorder="1" applyAlignment="1">
      <alignment horizontal="center" vertical="center"/>
    </xf>
    <xf numFmtId="165" fontId="14" fillId="0" borderId="3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8" fillId="0" borderId="15" xfId="0" applyFont="1" applyBorder="1"/>
    <xf numFmtId="0" fontId="4" fillId="0" borderId="38" xfId="0" applyFont="1" applyBorder="1"/>
    <xf numFmtId="0" fontId="0" fillId="0" borderId="35" xfId="0" applyBorder="1"/>
    <xf numFmtId="165" fontId="24" fillId="7" borderId="32" xfId="0" applyNumberFormat="1" applyFont="1" applyFill="1" applyBorder="1" applyAlignment="1">
      <alignment horizontal="center"/>
    </xf>
    <xf numFmtId="165" fontId="24" fillId="13" borderId="32" xfId="0" applyNumberFormat="1" applyFont="1" applyFill="1" applyBorder="1" applyAlignment="1">
      <alignment horizontal="center"/>
    </xf>
    <xf numFmtId="165" fontId="14" fillId="16" borderId="36" xfId="0" applyNumberFormat="1" applyFont="1" applyFill="1" applyBorder="1" applyAlignment="1">
      <alignment horizontal="center"/>
    </xf>
    <xf numFmtId="15" fontId="7" fillId="28" borderId="32" xfId="0" applyNumberFormat="1" applyFont="1" applyFill="1" applyBorder="1" applyAlignment="1">
      <alignment horizontal="center" vertical="center"/>
    </xf>
    <xf numFmtId="165" fontId="14" fillId="7" borderId="33" xfId="0" applyNumberFormat="1" applyFont="1" applyFill="1" applyBorder="1" applyAlignment="1">
      <alignment horizontal="center"/>
    </xf>
    <xf numFmtId="165" fontId="14" fillId="16" borderId="33" xfId="0" applyNumberFormat="1" applyFont="1" applyFill="1" applyBorder="1" applyAlignment="1">
      <alignment horizontal="center"/>
    </xf>
    <xf numFmtId="164" fontId="7" fillId="4" borderId="40" xfId="0" applyNumberFormat="1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/>
    </xf>
    <xf numFmtId="0" fontId="4" fillId="0" borderId="31" xfId="0" applyFont="1" applyBorder="1"/>
    <xf numFmtId="0" fontId="8" fillId="0" borderId="31" xfId="0" applyFont="1" applyBorder="1"/>
    <xf numFmtId="0" fontId="7" fillId="2" borderId="31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left" vertical="center"/>
    </xf>
    <xf numFmtId="15" fontId="12" fillId="0" borderId="31" xfId="0" applyNumberFormat="1" applyFont="1" applyBorder="1" applyAlignment="1">
      <alignment horizontal="left" vertical="center"/>
    </xf>
    <xf numFmtId="15" fontId="12" fillId="7" borderId="31" xfId="0" applyNumberFormat="1" applyFont="1" applyFill="1" applyBorder="1" applyAlignment="1">
      <alignment horizontal="left" vertical="center"/>
    </xf>
    <xf numFmtId="15" fontId="7" fillId="29" borderId="32" xfId="0" applyNumberFormat="1" applyFont="1" applyFill="1" applyBorder="1" applyAlignment="1">
      <alignment horizontal="center" vertical="center"/>
    </xf>
    <xf numFmtId="165" fontId="9" fillId="7" borderId="32" xfId="0" applyNumberFormat="1" applyFont="1" applyFill="1" applyBorder="1" applyAlignment="1">
      <alignment horizontal="center"/>
    </xf>
    <xf numFmtId="165" fontId="24" fillId="31" borderId="32" xfId="0" applyNumberFormat="1" applyFont="1" applyFill="1" applyBorder="1" applyAlignment="1">
      <alignment horizontal="center"/>
    </xf>
    <xf numFmtId="15" fontId="12" fillId="0" borderId="8" xfId="0" applyNumberFormat="1" applyFont="1" applyBorder="1" applyAlignment="1">
      <alignment horizontal="left" vertical="center"/>
    </xf>
    <xf numFmtId="165" fontId="13" fillId="7" borderId="36" xfId="0" applyNumberFormat="1" applyFont="1" applyFill="1" applyBorder="1" applyAlignment="1">
      <alignment horizontal="center"/>
    </xf>
    <xf numFmtId="15" fontId="12" fillId="32" borderId="31" xfId="0" applyNumberFormat="1" applyFont="1" applyFill="1" applyBorder="1" applyAlignment="1">
      <alignment horizontal="left" vertical="center"/>
    </xf>
    <xf numFmtId="165" fontId="13" fillId="16" borderId="32" xfId="0" applyNumberFormat="1" applyFont="1" applyFill="1" applyBorder="1" applyAlignment="1">
      <alignment horizontal="center"/>
    </xf>
    <xf numFmtId="165" fontId="14" fillId="7" borderId="37" xfId="0" applyNumberFormat="1" applyFont="1" applyFill="1" applyBorder="1" applyAlignment="1">
      <alignment horizontal="center"/>
    </xf>
    <xf numFmtId="165" fontId="14" fillId="16" borderId="37" xfId="0" applyNumberFormat="1" applyFont="1" applyFill="1" applyBorder="1" applyAlignment="1">
      <alignment horizontal="center"/>
    </xf>
    <xf numFmtId="165" fontId="30" fillId="15" borderId="32" xfId="0" applyNumberFormat="1" applyFont="1" applyFill="1" applyBorder="1" applyAlignment="1">
      <alignment horizontal="center" vertical="center"/>
    </xf>
    <xf numFmtId="164" fontId="7" fillId="25" borderId="40" xfId="0" applyNumberFormat="1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/>
    </xf>
    <xf numFmtId="165" fontId="14" fillId="16" borderId="42" xfId="0" applyNumberFormat="1" applyFont="1" applyFill="1" applyBorder="1" applyAlignment="1">
      <alignment horizontal="center"/>
    </xf>
    <xf numFmtId="165" fontId="13" fillId="7" borderId="43" xfId="0" applyNumberFormat="1" applyFont="1" applyFill="1" applyBorder="1" applyAlignment="1">
      <alignment horizontal="center"/>
    </xf>
    <xf numFmtId="165" fontId="12" fillId="13" borderId="32" xfId="0" applyNumberFormat="1" applyFont="1" applyFill="1" applyBorder="1" applyAlignment="1">
      <alignment horizontal="center"/>
    </xf>
    <xf numFmtId="0" fontId="44" fillId="0" borderId="31" xfId="0" applyFont="1" applyBorder="1" applyAlignment="1">
      <alignment vertical="center"/>
    </xf>
    <xf numFmtId="0" fontId="0" fillId="0" borderId="33" xfId="0" applyBorder="1" applyAlignment="1"/>
    <xf numFmtId="0" fontId="1" fillId="0" borderId="42" xfId="0" applyFont="1" applyBorder="1" applyAlignment="1">
      <alignment horizontal="center"/>
    </xf>
    <xf numFmtId="15" fontId="7" fillId="3" borderId="33" xfId="0" applyNumberFormat="1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/>
    </xf>
    <xf numFmtId="165" fontId="14" fillId="7" borderId="44" xfId="0" applyNumberFormat="1" applyFont="1" applyFill="1" applyBorder="1" applyAlignment="1">
      <alignment horizontal="center"/>
    </xf>
    <xf numFmtId="165" fontId="14" fillId="7" borderId="42" xfId="0" applyNumberFormat="1" applyFont="1" applyFill="1" applyBorder="1" applyAlignment="1">
      <alignment horizontal="center"/>
    </xf>
    <xf numFmtId="165" fontId="13" fillId="7" borderId="33" xfId="0" applyNumberFormat="1" applyFont="1" applyFill="1" applyBorder="1" applyAlignment="1">
      <alignment horizontal="center"/>
    </xf>
    <xf numFmtId="165" fontId="12" fillId="7" borderId="36" xfId="0" applyNumberFormat="1" applyFont="1" applyFill="1" applyBorder="1" applyAlignment="1">
      <alignment horizontal="center"/>
    </xf>
    <xf numFmtId="165" fontId="13" fillId="7" borderId="37" xfId="0" applyNumberFormat="1" applyFont="1" applyFill="1" applyBorder="1" applyAlignment="1">
      <alignment horizontal="center"/>
    </xf>
    <xf numFmtId="165" fontId="13" fillId="16" borderId="42" xfId="0" applyNumberFormat="1" applyFont="1" applyFill="1" applyBorder="1" applyAlignment="1">
      <alignment horizontal="center"/>
    </xf>
    <xf numFmtId="165" fontId="13" fillId="0" borderId="36" xfId="0" applyNumberFormat="1" applyFont="1" applyFill="1" applyBorder="1" applyAlignment="1">
      <alignment horizontal="center"/>
    </xf>
    <xf numFmtId="165" fontId="12" fillId="7" borderId="37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12" fillId="16" borderId="32" xfId="0" applyNumberFormat="1" applyFont="1" applyFill="1" applyBorder="1" applyAlignment="1">
      <alignment horizontal="center"/>
    </xf>
    <xf numFmtId="15" fontId="12" fillId="7" borderId="31" xfId="0" applyNumberFormat="1" applyFont="1" applyFill="1" applyBorder="1" applyAlignment="1">
      <alignment horizontal="center" vertical="center"/>
    </xf>
    <xf numFmtId="165" fontId="14" fillId="13" borderId="32" xfId="0" applyNumberFormat="1" applyFont="1" applyFill="1" applyBorder="1" applyAlignment="1">
      <alignment horizontal="center" vertical="center"/>
    </xf>
    <xf numFmtId="165" fontId="14" fillId="7" borderId="32" xfId="0" applyNumberFormat="1" applyFont="1" applyFill="1" applyBorder="1" applyAlignment="1">
      <alignment horizontal="center" vertical="center"/>
    </xf>
    <xf numFmtId="165" fontId="32" fillId="16" borderId="32" xfId="0" applyNumberFormat="1" applyFont="1" applyFill="1" applyBorder="1" applyAlignment="1">
      <alignment horizontal="center" vertical="center"/>
    </xf>
    <xf numFmtId="165" fontId="14" fillId="16" borderId="32" xfId="0" applyNumberFormat="1" applyFont="1" applyFill="1" applyBorder="1" applyAlignment="1">
      <alignment horizontal="center" vertical="center"/>
    </xf>
    <xf numFmtId="165" fontId="12" fillId="7" borderId="32" xfId="0" applyNumberFormat="1" applyFont="1" applyFill="1" applyBorder="1" applyAlignment="1">
      <alignment horizontal="center" vertical="center"/>
    </xf>
    <xf numFmtId="165" fontId="12" fillId="13" borderId="32" xfId="0" applyNumberFormat="1" applyFont="1" applyFill="1" applyBorder="1" applyAlignment="1">
      <alignment horizontal="center" vertical="center"/>
    </xf>
    <xf numFmtId="165" fontId="13" fillId="13" borderId="32" xfId="0" applyNumberFormat="1" applyFont="1" applyFill="1" applyBorder="1" applyAlignment="1">
      <alignment horizontal="center" vertical="center"/>
    </xf>
    <xf numFmtId="165" fontId="14" fillId="7" borderId="33" xfId="0" applyNumberFormat="1" applyFont="1" applyFill="1" applyBorder="1" applyAlignment="1">
      <alignment horizontal="center" vertical="center"/>
    </xf>
    <xf numFmtId="165" fontId="12" fillId="13" borderId="36" xfId="0" applyNumberFormat="1" applyFont="1" applyFill="1" applyBorder="1" applyAlignment="1">
      <alignment horizontal="center"/>
    </xf>
    <xf numFmtId="0" fontId="37" fillId="0" borderId="32" xfId="0" applyFont="1" applyBorder="1" applyAlignment="1">
      <alignment horizontal="center"/>
    </xf>
    <xf numFmtId="165" fontId="12" fillId="13" borderId="32" xfId="0" applyNumberFormat="1" applyFont="1" applyFill="1" applyBorder="1" applyAlignment="1">
      <alignment horizontal="center" vertical="center" wrapText="1"/>
    </xf>
    <xf numFmtId="0" fontId="45" fillId="0" borderId="0" xfId="0" applyFont="1"/>
    <xf numFmtId="0" fontId="45" fillId="0" borderId="31" xfId="0" applyFont="1" applyBorder="1"/>
    <xf numFmtId="0" fontId="46" fillId="0" borderId="31" xfId="0" applyFont="1" applyBorder="1" applyAlignment="1">
      <alignment vertical="center"/>
    </xf>
    <xf numFmtId="0" fontId="4" fillId="12" borderId="31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/>
    <xf numFmtId="0" fontId="0" fillId="0" borderId="45" xfId="0" applyBorder="1"/>
    <xf numFmtId="0" fontId="37" fillId="0" borderId="32" xfId="0" applyFont="1" applyBorder="1" applyAlignment="1">
      <alignment horizontal="center"/>
    </xf>
    <xf numFmtId="165" fontId="9" fillId="5" borderId="32" xfId="0" applyNumberFormat="1" applyFont="1" applyFill="1" applyBorder="1" applyAlignment="1">
      <alignment horizontal="center"/>
    </xf>
    <xf numFmtId="165" fontId="0" fillId="0" borderId="32" xfId="0" applyNumberFormat="1" applyBorder="1" applyAlignment="1"/>
    <xf numFmtId="165" fontId="13" fillId="7" borderId="32" xfId="0" applyNumberFormat="1" applyFont="1" applyFill="1" applyBorder="1" applyAlignment="1">
      <alignment horizontal="center" vertical="center"/>
    </xf>
    <xf numFmtId="0" fontId="37" fillId="0" borderId="32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6" fillId="18" borderId="31" xfId="0" applyFont="1" applyFill="1" applyBorder="1" applyAlignment="1">
      <alignment horizontal="center" vertical="center"/>
    </xf>
    <xf numFmtId="15" fontId="43" fillId="30" borderId="39" xfId="2" applyNumberFormat="1" applyFont="1" applyFill="1" applyBorder="1" applyAlignment="1">
      <alignment horizontal="center" vertical="center"/>
    </xf>
    <xf numFmtId="15" fontId="43" fillId="30" borderId="31" xfId="2" applyNumberFormat="1" applyFont="1" applyFill="1" applyBorder="1" applyAlignment="1">
      <alignment horizontal="center" vertical="center"/>
    </xf>
    <xf numFmtId="0" fontId="37" fillId="34" borderId="46" xfId="0" applyFont="1" applyFill="1" applyBorder="1" applyAlignment="1">
      <alignment horizontal="center"/>
    </xf>
    <xf numFmtId="0" fontId="37" fillId="34" borderId="47" xfId="0" applyFont="1" applyFill="1" applyBorder="1" applyAlignment="1">
      <alignment horizontal="center"/>
    </xf>
    <xf numFmtId="0" fontId="37" fillId="34" borderId="48" xfId="0" applyFont="1" applyFill="1" applyBorder="1" applyAlignment="1">
      <alignment horizontal="center"/>
    </xf>
    <xf numFmtId="0" fontId="22" fillId="12" borderId="49" xfId="0" applyFont="1" applyFill="1" applyBorder="1" applyAlignment="1">
      <alignment horizontal="center"/>
    </xf>
    <xf numFmtId="0" fontId="23" fillId="12" borderId="50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32" xfId="0" applyFont="1" applyBorder="1" applyAlignment="1">
      <alignment horizontal="center"/>
    </xf>
    <xf numFmtId="0" fontId="5" fillId="0" borderId="32" xfId="0" applyFont="1" applyBorder="1"/>
    <xf numFmtId="0" fontId="5" fillId="0" borderId="4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3" xfId="0" applyFont="1" applyBorder="1"/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6" fillId="18" borderId="0" xfId="0" applyFont="1" applyFill="1" applyAlignment="1">
      <alignment horizontal="center" vertical="center"/>
    </xf>
    <xf numFmtId="0" fontId="41" fillId="19" borderId="0" xfId="0" applyFont="1" applyFill="1" applyAlignment="1">
      <alignment horizontal="center"/>
    </xf>
    <xf numFmtId="0" fontId="37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5" fillId="0" borderId="5" xfId="0" applyFont="1" applyBorder="1"/>
    <xf numFmtId="0" fontId="5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7" fillId="4" borderId="29" xfId="0" applyFont="1" applyFill="1" applyBorder="1" applyAlignment="1">
      <alignment horizontal="center" vertical="center"/>
    </xf>
    <xf numFmtId="0" fontId="5" fillId="0" borderId="30" xfId="0" applyFont="1" applyBorder="1"/>
    <xf numFmtId="0" fontId="5" fillId="0" borderId="31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3">
    <cellStyle name="Hipervínculo" xfId="2" builtinId="8"/>
    <cellStyle name="Normal" xfId="0" builtinId="0"/>
    <cellStyle name="Standard_Weekly1 2" xfId="1" xr:uid="{646F9A24-6A40-4F88-83D2-A71C3135E952}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114300</xdr:rowOff>
    </xdr:from>
    <xdr:ext cx="1610285" cy="670112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37A0173E-F8CC-4BD5-8F2A-8F78096AB0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14300"/>
          <a:ext cx="1610285" cy="670112"/>
        </a:xfrm>
        <a:prstGeom prst="rect">
          <a:avLst/>
        </a:prstGeom>
        <a:noFill/>
      </xdr:spPr>
    </xdr:pic>
    <xdr:clientData fLocksWithSheet="0"/>
  </xdr:oneCellAnchor>
  <xdr:twoCellAnchor>
    <xdr:from>
      <xdr:col>4</xdr:col>
      <xdr:colOff>1120583</xdr:colOff>
      <xdr:row>33</xdr:row>
      <xdr:rowOff>56028</xdr:rowOff>
    </xdr:from>
    <xdr:to>
      <xdr:col>4</xdr:col>
      <xdr:colOff>1299881</xdr:colOff>
      <xdr:row>34</xdr:row>
      <xdr:rowOff>179294</xdr:rowOff>
    </xdr:to>
    <xdr:sp macro="" textlink="">
      <xdr:nvSpPr>
        <xdr:cNvPr id="3" name="Flecha: curvada hacia la derecha 2">
          <a:extLst>
            <a:ext uri="{FF2B5EF4-FFF2-40B4-BE49-F238E27FC236}">
              <a16:creationId xmlns:a16="http://schemas.microsoft.com/office/drawing/2014/main" id="{A46DC785-4C75-4192-9506-82639C1B2DAE}"/>
            </a:ext>
          </a:extLst>
        </xdr:cNvPr>
        <xdr:cNvSpPr/>
      </xdr:nvSpPr>
      <xdr:spPr>
        <a:xfrm rot="10800000">
          <a:off x="20475383" y="6513978"/>
          <a:ext cx="179298" cy="323291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1067481</xdr:colOff>
      <xdr:row>33</xdr:row>
      <xdr:rowOff>66746</xdr:rowOff>
    </xdr:from>
    <xdr:to>
      <xdr:col>2</xdr:col>
      <xdr:colOff>1292087</xdr:colOff>
      <xdr:row>35</xdr:row>
      <xdr:rowOff>107674</xdr:rowOff>
    </xdr:to>
    <xdr:sp macro="" textlink="">
      <xdr:nvSpPr>
        <xdr:cNvPr id="4" name="Flecha: curvada hacia la derecha 3">
          <a:extLst>
            <a:ext uri="{FF2B5EF4-FFF2-40B4-BE49-F238E27FC236}">
              <a16:creationId xmlns:a16="http://schemas.microsoft.com/office/drawing/2014/main" id="{752AE5A7-C679-4F1C-BC6B-4D6A693E6D9A}"/>
            </a:ext>
          </a:extLst>
        </xdr:cNvPr>
        <xdr:cNvSpPr/>
      </xdr:nvSpPr>
      <xdr:spPr>
        <a:xfrm rot="10800000">
          <a:off x="17841006" y="6524696"/>
          <a:ext cx="224606" cy="440978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1109382</xdr:colOff>
      <xdr:row>33</xdr:row>
      <xdr:rowOff>56029</xdr:rowOff>
    </xdr:from>
    <xdr:to>
      <xdr:col>9</xdr:col>
      <xdr:colOff>1355912</xdr:colOff>
      <xdr:row>35</xdr:row>
      <xdr:rowOff>134470</xdr:rowOff>
    </xdr:to>
    <xdr:sp macro="" textlink="">
      <xdr:nvSpPr>
        <xdr:cNvPr id="6" name="Flecha: curvada hacia la derecha 5">
          <a:extLst>
            <a:ext uri="{FF2B5EF4-FFF2-40B4-BE49-F238E27FC236}">
              <a16:creationId xmlns:a16="http://schemas.microsoft.com/office/drawing/2014/main" id="{B327A636-C476-4552-A23C-9BF0C7BB5DA3}"/>
            </a:ext>
          </a:extLst>
        </xdr:cNvPr>
        <xdr:cNvSpPr/>
      </xdr:nvSpPr>
      <xdr:spPr>
        <a:xfrm rot="10800000">
          <a:off x="12158382" y="6196853"/>
          <a:ext cx="246530" cy="481852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1243852</xdr:colOff>
      <xdr:row>33</xdr:row>
      <xdr:rowOff>56027</xdr:rowOff>
    </xdr:from>
    <xdr:to>
      <xdr:col>8</xdr:col>
      <xdr:colOff>1411940</xdr:colOff>
      <xdr:row>34</xdr:row>
      <xdr:rowOff>168088</xdr:rowOff>
    </xdr:to>
    <xdr:sp macro="" textlink="">
      <xdr:nvSpPr>
        <xdr:cNvPr id="7" name="Flecha: curvada hacia la derecha 6">
          <a:extLst>
            <a:ext uri="{FF2B5EF4-FFF2-40B4-BE49-F238E27FC236}">
              <a16:creationId xmlns:a16="http://schemas.microsoft.com/office/drawing/2014/main" id="{4838E6D7-006A-4D88-A447-6D92AC4B899C}"/>
            </a:ext>
          </a:extLst>
        </xdr:cNvPr>
        <xdr:cNvSpPr/>
      </xdr:nvSpPr>
      <xdr:spPr>
        <a:xfrm rot="10800000">
          <a:off x="10836087" y="6196851"/>
          <a:ext cx="168088" cy="313766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1047750</xdr:colOff>
      <xdr:row>33</xdr:row>
      <xdr:rowOff>28574</xdr:rowOff>
    </xdr:from>
    <xdr:to>
      <xdr:col>15</xdr:col>
      <xdr:colOff>1228725</xdr:colOff>
      <xdr:row>34</xdr:row>
      <xdr:rowOff>161924</xdr:rowOff>
    </xdr:to>
    <xdr:sp macro="" textlink="">
      <xdr:nvSpPr>
        <xdr:cNvPr id="8" name="Flecha: curvada hacia la derecha 7">
          <a:extLst>
            <a:ext uri="{FF2B5EF4-FFF2-40B4-BE49-F238E27FC236}">
              <a16:creationId xmlns:a16="http://schemas.microsoft.com/office/drawing/2014/main" id="{F82C4E59-FA86-4934-9110-0602E3268910}"/>
            </a:ext>
          </a:extLst>
        </xdr:cNvPr>
        <xdr:cNvSpPr/>
      </xdr:nvSpPr>
      <xdr:spPr>
        <a:xfrm rot="10800000">
          <a:off x="19754850" y="6134099"/>
          <a:ext cx="180975" cy="333375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1047750</xdr:colOff>
      <xdr:row>33</xdr:row>
      <xdr:rowOff>28574</xdr:rowOff>
    </xdr:from>
    <xdr:to>
      <xdr:col>17</xdr:col>
      <xdr:colOff>1228725</xdr:colOff>
      <xdr:row>34</xdr:row>
      <xdr:rowOff>161924</xdr:rowOff>
    </xdr:to>
    <xdr:sp macro="" textlink="">
      <xdr:nvSpPr>
        <xdr:cNvPr id="9" name="Flecha: curvada hacia la derecha 8">
          <a:extLst>
            <a:ext uri="{FF2B5EF4-FFF2-40B4-BE49-F238E27FC236}">
              <a16:creationId xmlns:a16="http://schemas.microsoft.com/office/drawing/2014/main" id="{EB3232CD-45D3-4066-B658-55BD66FA92C8}"/>
            </a:ext>
          </a:extLst>
        </xdr:cNvPr>
        <xdr:cNvSpPr/>
      </xdr:nvSpPr>
      <xdr:spPr>
        <a:xfrm rot="10800000">
          <a:off x="7972985" y="6169398"/>
          <a:ext cx="180975" cy="335055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1120589</xdr:colOff>
      <xdr:row>33</xdr:row>
      <xdr:rowOff>33618</xdr:rowOff>
    </xdr:from>
    <xdr:to>
      <xdr:col>32</xdr:col>
      <xdr:colOff>24094</xdr:colOff>
      <xdr:row>34</xdr:row>
      <xdr:rowOff>166968</xdr:rowOff>
    </xdr:to>
    <xdr:sp macro="" textlink="">
      <xdr:nvSpPr>
        <xdr:cNvPr id="11" name="Flecha: curvada hacia la derecha 8">
          <a:extLst>
            <a:ext uri="{FF2B5EF4-FFF2-40B4-BE49-F238E27FC236}">
              <a16:creationId xmlns:a16="http://schemas.microsoft.com/office/drawing/2014/main" id="{EEA16D49-EF38-4181-884B-64E2FD02EC00}"/>
            </a:ext>
          </a:extLst>
        </xdr:cNvPr>
        <xdr:cNvSpPr/>
      </xdr:nvSpPr>
      <xdr:spPr>
        <a:xfrm rot="10800000">
          <a:off x="41517795" y="6689912"/>
          <a:ext cx="180975" cy="335056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1008529</xdr:colOff>
      <xdr:row>33</xdr:row>
      <xdr:rowOff>11206</xdr:rowOff>
    </xdr:from>
    <xdr:to>
      <xdr:col>32</xdr:col>
      <xdr:colOff>1232647</xdr:colOff>
      <xdr:row>35</xdr:row>
      <xdr:rowOff>144556</xdr:rowOff>
    </xdr:to>
    <xdr:sp macro="" textlink="">
      <xdr:nvSpPr>
        <xdr:cNvPr id="12" name="Flecha: curvada hacia la derecha 8">
          <a:extLst>
            <a:ext uri="{FF2B5EF4-FFF2-40B4-BE49-F238E27FC236}">
              <a16:creationId xmlns:a16="http://schemas.microsoft.com/office/drawing/2014/main" id="{2902A52D-AF06-47CE-9E8B-7CA2CF9828B4}"/>
            </a:ext>
          </a:extLst>
        </xdr:cNvPr>
        <xdr:cNvSpPr/>
      </xdr:nvSpPr>
      <xdr:spPr>
        <a:xfrm rot="10800000">
          <a:off x="9300882" y="6667500"/>
          <a:ext cx="224118" cy="536762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36</xdr:col>
      <xdr:colOff>1165412</xdr:colOff>
      <xdr:row>33</xdr:row>
      <xdr:rowOff>56030</xdr:rowOff>
    </xdr:from>
    <xdr:to>
      <xdr:col>36</xdr:col>
      <xdr:colOff>1411942</xdr:colOff>
      <xdr:row>35</xdr:row>
      <xdr:rowOff>168088</xdr:rowOff>
    </xdr:to>
    <xdr:sp macro="" textlink="">
      <xdr:nvSpPr>
        <xdr:cNvPr id="13" name="Flecha: curvada hacia la derecha 8">
          <a:extLst>
            <a:ext uri="{FF2B5EF4-FFF2-40B4-BE49-F238E27FC236}">
              <a16:creationId xmlns:a16="http://schemas.microsoft.com/office/drawing/2014/main" id="{4FCAE864-7FC2-4F14-A5B4-553BA64CEA06}"/>
            </a:ext>
          </a:extLst>
        </xdr:cNvPr>
        <xdr:cNvSpPr/>
      </xdr:nvSpPr>
      <xdr:spPr>
        <a:xfrm rot="10800000">
          <a:off x="14567647" y="6712324"/>
          <a:ext cx="246530" cy="51547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1089772</xdr:colOff>
      <xdr:row>33</xdr:row>
      <xdr:rowOff>44824</xdr:rowOff>
    </xdr:from>
    <xdr:to>
      <xdr:col>35</xdr:col>
      <xdr:colOff>1266825</xdr:colOff>
      <xdr:row>34</xdr:row>
      <xdr:rowOff>171450</xdr:rowOff>
    </xdr:to>
    <xdr:sp macro="" textlink="">
      <xdr:nvSpPr>
        <xdr:cNvPr id="18" name="Flecha: curvada hacia la derecha 8">
          <a:extLst>
            <a:ext uri="{FF2B5EF4-FFF2-40B4-BE49-F238E27FC236}">
              <a16:creationId xmlns:a16="http://schemas.microsoft.com/office/drawing/2014/main" id="{7758DF10-0466-4CAD-B92B-B62F058C8B68}"/>
            </a:ext>
          </a:extLst>
        </xdr:cNvPr>
        <xdr:cNvSpPr/>
      </xdr:nvSpPr>
      <xdr:spPr>
        <a:xfrm rot="10800000">
          <a:off x="13205572" y="6664699"/>
          <a:ext cx="177053" cy="326651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43</xdr:col>
      <xdr:colOff>1243853</xdr:colOff>
      <xdr:row>34</xdr:row>
      <xdr:rowOff>56027</xdr:rowOff>
    </xdr:from>
    <xdr:to>
      <xdr:col>44</xdr:col>
      <xdr:colOff>22412</xdr:colOff>
      <xdr:row>35</xdr:row>
      <xdr:rowOff>235320</xdr:rowOff>
    </xdr:to>
    <xdr:sp macro="" textlink="">
      <xdr:nvSpPr>
        <xdr:cNvPr id="14" name="Flecha: curvada hacia la derecha 8">
          <a:extLst>
            <a:ext uri="{FF2B5EF4-FFF2-40B4-BE49-F238E27FC236}">
              <a16:creationId xmlns:a16="http://schemas.microsoft.com/office/drawing/2014/main" id="{9512F4A1-435C-4348-A892-494E146C0FA5}"/>
            </a:ext>
          </a:extLst>
        </xdr:cNvPr>
        <xdr:cNvSpPr/>
      </xdr:nvSpPr>
      <xdr:spPr>
        <a:xfrm rot="10800000">
          <a:off x="16125265" y="6465792"/>
          <a:ext cx="212912" cy="380999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44</xdr:col>
      <xdr:colOff>1071283</xdr:colOff>
      <xdr:row>11</xdr:row>
      <xdr:rowOff>85162</xdr:rowOff>
    </xdr:from>
    <xdr:to>
      <xdr:col>45</xdr:col>
      <xdr:colOff>6725</xdr:colOff>
      <xdr:row>13</xdr:row>
      <xdr:rowOff>62749</xdr:rowOff>
    </xdr:to>
    <xdr:sp macro="" textlink="">
      <xdr:nvSpPr>
        <xdr:cNvPr id="15" name="Flecha: curvada hacia la derecha 8">
          <a:extLst>
            <a:ext uri="{FF2B5EF4-FFF2-40B4-BE49-F238E27FC236}">
              <a16:creationId xmlns:a16="http://schemas.microsoft.com/office/drawing/2014/main" id="{13138784-2628-4595-8670-E7F9A3C38EA5}"/>
            </a:ext>
          </a:extLst>
        </xdr:cNvPr>
        <xdr:cNvSpPr/>
      </xdr:nvSpPr>
      <xdr:spPr>
        <a:xfrm rot="10800000">
          <a:off x="17387048" y="2371162"/>
          <a:ext cx="212912" cy="380999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46</xdr:col>
      <xdr:colOff>1053354</xdr:colOff>
      <xdr:row>14</xdr:row>
      <xdr:rowOff>1</xdr:rowOff>
    </xdr:from>
    <xdr:to>
      <xdr:col>46</xdr:col>
      <xdr:colOff>1266266</xdr:colOff>
      <xdr:row>16</xdr:row>
      <xdr:rowOff>179294</xdr:rowOff>
    </xdr:to>
    <xdr:sp macro="" textlink="">
      <xdr:nvSpPr>
        <xdr:cNvPr id="19" name="Flecha: curvada hacia la derecha 8">
          <a:extLst>
            <a:ext uri="{FF2B5EF4-FFF2-40B4-BE49-F238E27FC236}">
              <a16:creationId xmlns:a16="http://schemas.microsoft.com/office/drawing/2014/main" id="{A9C90083-8403-46FC-8169-99DFAB97ABA7}"/>
            </a:ext>
          </a:extLst>
        </xdr:cNvPr>
        <xdr:cNvSpPr/>
      </xdr:nvSpPr>
      <xdr:spPr>
        <a:xfrm rot="10800000">
          <a:off x="10780060" y="2891119"/>
          <a:ext cx="212912" cy="380999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45</xdr:col>
      <xdr:colOff>1075765</xdr:colOff>
      <xdr:row>34</xdr:row>
      <xdr:rowOff>67235</xdr:rowOff>
    </xdr:from>
    <xdr:to>
      <xdr:col>46</xdr:col>
      <xdr:colOff>11206</xdr:colOff>
      <xdr:row>35</xdr:row>
      <xdr:rowOff>246528</xdr:rowOff>
    </xdr:to>
    <xdr:sp macro="" textlink="">
      <xdr:nvSpPr>
        <xdr:cNvPr id="17" name="Flecha: curvada hacia la derecha 8">
          <a:extLst>
            <a:ext uri="{FF2B5EF4-FFF2-40B4-BE49-F238E27FC236}">
              <a16:creationId xmlns:a16="http://schemas.microsoft.com/office/drawing/2014/main" id="{B2C510E2-D8A8-444B-9AED-787235F4EEFC}"/>
            </a:ext>
          </a:extLst>
        </xdr:cNvPr>
        <xdr:cNvSpPr/>
      </xdr:nvSpPr>
      <xdr:spPr>
        <a:xfrm rot="10800000">
          <a:off x="9525000" y="6678706"/>
          <a:ext cx="212912" cy="380998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114300</xdr:rowOff>
    </xdr:from>
    <xdr:ext cx="1400175" cy="5334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25B47B62-7F53-4183-9005-C438E95C71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14300"/>
          <a:ext cx="1400175" cy="533400"/>
        </a:xfrm>
        <a:prstGeom prst="rect">
          <a:avLst/>
        </a:prstGeom>
        <a:noFill/>
      </xdr:spPr>
    </xdr:pic>
    <xdr:clientData fLocksWithSheet="0"/>
  </xdr:oneCellAnchor>
  <xdr:twoCellAnchor>
    <xdr:from>
      <xdr:col>51</xdr:col>
      <xdr:colOff>1120583</xdr:colOff>
      <xdr:row>34</xdr:row>
      <xdr:rowOff>56028</xdr:rowOff>
    </xdr:from>
    <xdr:to>
      <xdr:col>51</xdr:col>
      <xdr:colOff>1299881</xdr:colOff>
      <xdr:row>35</xdr:row>
      <xdr:rowOff>179294</xdr:rowOff>
    </xdr:to>
    <xdr:sp macro="" textlink="">
      <xdr:nvSpPr>
        <xdr:cNvPr id="4" name="Flecha: curvada hacia la derecha 3">
          <a:extLst>
            <a:ext uri="{FF2B5EF4-FFF2-40B4-BE49-F238E27FC236}">
              <a16:creationId xmlns:a16="http://schemas.microsoft.com/office/drawing/2014/main" id="{C51BAC27-0A88-4D95-90C5-01FE4165547D}"/>
            </a:ext>
          </a:extLst>
        </xdr:cNvPr>
        <xdr:cNvSpPr/>
      </xdr:nvSpPr>
      <xdr:spPr>
        <a:xfrm rot="10800000">
          <a:off x="20372289" y="6555440"/>
          <a:ext cx="179298" cy="324972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49</xdr:col>
      <xdr:colOff>1067481</xdr:colOff>
      <xdr:row>34</xdr:row>
      <xdr:rowOff>66746</xdr:rowOff>
    </xdr:from>
    <xdr:to>
      <xdr:col>49</xdr:col>
      <xdr:colOff>1292087</xdr:colOff>
      <xdr:row>36</xdr:row>
      <xdr:rowOff>107674</xdr:rowOff>
    </xdr:to>
    <xdr:sp macro="" textlink="">
      <xdr:nvSpPr>
        <xdr:cNvPr id="5" name="Flecha: curvada hacia la derecha 4">
          <a:extLst>
            <a:ext uri="{FF2B5EF4-FFF2-40B4-BE49-F238E27FC236}">
              <a16:creationId xmlns:a16="http://schemas.microsoft.com/office/drawing/2014/main" id="{7FCEA4EF-CF9A-4C37-B35B-91812769AE1A}"/>
            </a:ext>
          </a:extLst>
        </xdr:cNvPr>
        <xdr:cNvSpPr/>
      </xdr:nvSpPr>
      <xdr:spPr>
        <a:xfrm rot="10800000">
          <a:off x="17864611" y="6502333"/>
          <a:ext cx="224606" cy="438493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114300</xdr:rowOff>
    </xdr:from>
    <xdr:ext cx="1400175" cy="5334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co Aguero" id="{EF964732-AF4F-47E4-95A9-6B2378EF7D26}" userId="S::marco.aguero@one-line.com::390f4529-d88b-471d-b292-cacb826b0890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0" dT="2019-05-13T16:01:43.08" personId="{EF964732-AF4F-47E4-95A9-6B2378EF7D26}" id="{F0E1838C-B488-4143-B695-25B65622FC28}">
    <text>TBC</text>
  </threadedComment>
  <threadedComment ref="AJ35" dT="2020-07-22T17:07:16.46" personId="{EF964732-AF4F-47E4-95A9-6B2378EF7D26}" id="{2A0F4337-B951-4B2B-B88B-DD3EBEC301BD}">
    <text>Cambio Rotacion LQN 26-07 y luego CNL 28-07</text>
  </threadedComment>
  <threadedComment ref="AK36" dT="2020-07-22T17:07:55.50" personId="{EF964732-AF4F-47E4-95A9-6B2378EF7D26}" id="{E0ECB9FE-F399-4AB2-8FA1-53988C4EB4EF}">
    <text>MN realiza solo 1 recalada para IMPO/EXPO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B31" dT="2019-05-13T16:01:43.08" personId="{EF964732-AF4F-47E4-95A9-6B2378EF7D26}" id="{317896CC-8D48-49CA-B0A4-4C940FF28DF4}">
    <text>TBC</text>
  </threadedComment>
  <threadedComment ref="AG31" dT="2019-05-13T16:01:43.08" personId="{EF964732-AF4F-47E4-95A9-6B2378EF7D26}" id="{E2991B70-8E13-42D4-9DB4-C6CB64907B99}">
    <text>TBC</text>
  </threadedComment>
  <threadedComment ref="AJ31" dT="2019-08-05T19:02:35.23" personId="{EF964732-AF4F-47E4-95A9-6B2378EF7D26}" id="{C3864780-F4E4-456A-90F1-656D81ED9DFA}">
    <text>AT CLCNL
PHASE OUT MSC REGULUS
PHASE IN MSC YASHI</text>
  </threadedComment>
  <threadedComment ref="AK31" dT="2019-08-05T19:04:21.52" personId="{EF964732-AF4F-47E4-95A9-6B2378EF7D26}" id="{80FB559A-D5AE-4698-A3AD-273AB7AD3594}">
    <text>MV MSC EARTH 0930 will phase out at Coronel, being replaced by MSC SHUBA B at San Antonio (Puerto Central terminal).</text>
  </threadedComment>
  <threadedComment ref="AN31" dT="2019-05-13T16:01:43.08" personId="{EF964732-AF4F-47E4-95A9-6B2378EF7D26}" id="{30B7E3CD-236D-4EFF-908A-BD1654D62A9C}">
    <text>TBC</text>
  </threadedComment>
  <threadedComment ref="AZ31" dT="2019-05-13T16:01:43.08" personId="{EF964732-AF4F-47E4-95A9-6B2378EF7D26}" id="{E5078011-85EE-474B-ABF8-1EEA8A837E88}">
    <text>TBC</text>
  </threadedComment>
  <threadedComment ref="AK37" dT="2019-08-13T19:07:34.57" personId="{EF964732-AF4F-47E4-95A9-6B2378EF7D26}" id="{468BA691-7168-43A3-810F-EC84320F37BF}">
    <text>PCE PUERTO CENTRAL EXPO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ne-line.com/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69FF0-5B0C-4C93-B9E9-5D3F746A8978}">
  <sheetPr codeName="Hoja1">
    <pageSetUpPr fitToPage="1"/>
  </sheetPr>
  <dimension ref="A1:BL997"/>
  <sheetViews>
    <sheetView showGridLines="0" tabSelected="1" zoomScale="70" zoomScaleNormal="70" workbookViewId="0">
      <pane xSplit="1" topLeftCell="AU1" activePane="topRight" state="frozen"/>
      <selection pane="topRight" activeCell="BL12" sqref="BL12"/>
    </sheetView>
  </sheetViews>
  <sheetFormatPr baseColWidth="10" defaultColWidth="14.42578125" defaultRowHeight="15" customHeight="1" outlineLevelCol="2" x14ac:dyDescent="0.2"/>
  <cols>
    <col min="1" max="1" width="28.5703125" customWidth="1"/>
    <col min="2" max="2" width="19.85546875" customWidth="1" outlineLevel="1"/>
    <col min="3" max="3" width="18.85546875" customWidth="1" outlineLevel="1"/>
    <col min="4" max="4" width="20.140625" customWidth="1" outlineLevel="1"/>
    <col min="5" max="7" width="18.85546875" customWidth="1" outlineLevel="1"/>
    <col min="8" max="8" width="21.85546875" customWidth="1" outlineLevel="1"/>
    <col min="9" max="9" width="20.42578125" customWidth="1" outlineLevel="1"/>
    <col min="10" max="10" width="18.85546875" customWidth="1" outlineLevel="1"/>
    <col min="11" max="11" width="18.85546875" customWidth="1" outlineLevel="1" collapsed="1"/>
    <col min="12" max="14" width="18.85546875" customWidth="1" outlineLevel="1"/>
    <col min="15" max="15" width="18.85546875" customWidth="1" outlineLevel="1" collapsed="1"/>
    <col min="16" max="17" width="18.85546875" customWidth="1" outlineLevel="1"/>
    <col min="18" max="18" width="19.85546875" customWidth="1" outlineLevel="1"/>
    <col min="19" max="19" width="20.42578125" customWidth="1" outlineLevel="1" collapsed="1"/>
    <col min="20" max="21" width="18.85546875" customWidth="1" outlineLevel="1"/>
    <col min="22" max="22" width="18.5703125" customWidth="1" outlineLevel="1"/>
    <col min="23" max="23" width="19.140625" customWidth="1" outlineLevel="1"/>
    <col min="24" max="24" width="19.140625" customWidth="1" outlineLevel="1" collapsed="1"/>
    <col min="25" max="27" width="19.140625" customWidth="1" outlineLevel="1"/>
    <col min="28" max="28" width="19.140625" customWidth="1" outlineLevel="1" collapsed="1"/>
    <col min="29" max="31" width="19.140625" customWidth="1" outlineLevel="1"/>
    <col min="32" max="32" width="19.140625" customWidth="1" outlineLevel="1" collapsed="1"/>
    <col min="33" max="33" width="19.140625" customWidth="1" outlineLevel="1"/>
    <col min="34" max="34" width="19.140625" customWidth="1" outlineLevel="1" collapsed="1"/>
    <col min="35" max="36" width="19.140625" hidden="1" customWidth="1" outlineLevel="2"/>
    <col min="37" max="37" width="21.42578125" hidden="1" customWidth="1" outlineLevel="2"/>
    <col min="38" max="40" width="19.140625" hidden="1" customWidth="1" outlineLevel="2"/>
    <col min="41" max="41" width="19.85546875" hidden="1" customWidth="1" outlineLevel="2"/>
    <col min="42" max="42" width="19.140625" customWidth="1" outlineLevel="1" collapsed="1"/>
    <col min="43" max="43" width="19.140625" customWidth="1" outlineLevel="1"/>
    <col min="44" max="44" width="21.42578125" customWidth="1" outlineLevel="1"/>
    <col min="45" max="45" width="19.140625" customWidth="1" outlineLevel="1"/>
    <col min="46" max="46" width="19.140625" customWidth="1" outlineLevel="1" collapsed="1"/>
    <col min="47" max="48" width="19.140625" customWidth="1" outlineLevel="1"/>
    <col min="49" max="49" width="20.85546875" customWidth="1"/>
    <col min="50" max="50" width="19.5703125" customWidth="1"/>
    <col min="51" max="64" width="21" customWidth="1"/>
  </cols>
  <sheetData>
    <row r="1" spans="1:64" s="181" customFormat="1" ht="30" customHeight="1" x14ac:dyDescent="0.2">
      <c r="A1" s="180"/>
      <c r="B1" s="256" t="s">
        <v>292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</row>
    <row r="2" spans="1:64" ht="10.5" customHeight="1" x14ac:dyDescent="0.2">
      <c r="A2" s="1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</row>
    <row r="3" spans="1:64" ht="10.5" customHeight="1" x14ac:dyDescent="0.2">
      <c r="A3" s="1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</row>
    <row r="4" spans="1:64" s="181" customFormat="1" ht="19.5" customHeight="1" x14ac:dyDescent="0.2">
      <c r="A4" s="180"/>
      <c r="B4" s="257" t="s">
        <v>311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</row>
    <row r="5" spans="1:64" ht="10.5" customHeight="1" thickBot="1" x14ac:dyDescent="0.25">
      <c r="A5" s="1"/>
    </row>
    <row r="6" spans="1:64" ht="22.5" customHeight="1" thickBot="1" x14ac:dyDescent="0.25">
      <c r="A6" s="183" t="s">
        <v>0</v>
      </c>
      <c r="B6" s="254" t="s">
        <v>6</v>
      </c>
      <c r="C6" s="254"/>
      <c r="D6" s="254"/>
      <c r="E6" s="255"/>
      <c r="F6" s="253" t="s">
        <v>7</v>
      </c>
      <c r="G6" s="254"/>
      <c r="H6" s="254"/>
      <c r="I6" s="254"/>
      <c r="J6" s="255"/>
      <c r="K6" s="267" t="s">
        <v>8</v>
      </c>
      <c r="L6" s="267"/>
      <c r="M6" s="267"/>
      <c r="N6" s="267"/>
      <c r="O6" s="267" t="s">
        <v>537</v>
      </c>
      <c r="P6" s="267"/>
      <c r="Q6" s="267"/>
      <c r="R6" s="267"/>
      <c r="S6" s="264" t="s">
        <v>538</v>
      </c>
      <c r="T6" s="265"/>
      <c r="U6" s="265"/>
      <c r="V6" s="265"/>
      <c r="W6" s="266"/>
      <c r="X6" s="253" t="s">
        <v>521</v>
      </c>
      <c r="Y6" s="265"/>
      <c r="Z6" s="265"/>
      <c r="AA6" s="266"/>
      <c r="AB6" s="264" t="s">
        <v>536</v>
      </c>
      <c r="AC6" s="265"/>
      <c r="AD6" s="265"/>
      <c r="AE6" s="266"/>
      <c r="AF6" s="253" t="s">
        <v>1</v>
      </c>
      <c r="AG6" s="254"/>
      <c r="AH6" s="254"/>
      <c r="AI6" s="254"/>
      <c r="AJ6" s="254"/>
      <c r="AK6" s="253" t="s">
        <v>2</v>
      </c>
      <c r="AL6" s="254"/>
      <c r="AM6" s="254"/>
      <c r="AN6" s="255"/>
      <c r="AO6" s="253" t="s">
        <v>3</v>
      </c>
      <c r="AP6" s="254"/>
      <c r="AQ6" s="254"/>
      <c r="AR6" s="254"/>
      <c r="AS6" s="255"/>
      <c r="AT6" s="253" t="s">
        <v>614</v>
      </c>
      <c r="AU6" s="254"/>
      <c r="AV6" s="254"/>
      <c r="AW6" s="254"/>
      <c r="AX6" s="254"/>
      <c r="AY6" s="255"/>
      <c r="AZ6" s="253" t="s">
        <v>594</v>
      </c>
      <c r="BA6" s="255"/>
      <c r="BB6" s="240"/>
      <c r="BC6" s="248"/>
      <c r="BD6" s="248"/>
      <c r="BE6" s="248"/>
      <c r="BF6" s="252"/>
      <c r="BG6" s="252"/>
      <c r="BH6" s="252"/>
      <c r="BI6" s="252"/>
      <c r="BJ6" s="252"/>
      <c r="BK6" s="252"/>
      <c r="BL6" s="252"/>
    </row>
    <row r="7" spans="1:64" ht="15.75" customHeight="1" x14ac:dyDescent="0.2">
      <c r="A7" s="182" t="s">
        <v>10</v>
      </c>
      <c r="B7" s="147">
        <v>49</v>
      </c>
      <c r="C7" s="147">
        <v>50</v>
      </c>
      <c r="D7" s="147">
        <v>51</v>
      </c>
      <c r="E7" s="147">
        <v>52</v>
      </c>
      <c r="F7" s="147">
        <v>1</v>
      </c>
      <c r="G7" s="147">
        <f>+F7+1</f>
        <v>2</v>
      </c>
      <c r="H7" s="147">
        <f t="shared" ref="H7:M7" si="0">+G7+1</f>
        <v>3</v>
      </c>
      <c r="I7" s="147">
        <f t="shared" si="0"/>
        <v>4</v>
      </c>
      <c r="J7" s="147">
        <f t="shared" si="0"/>
        <v>5</v>
      </c>
      <c r="K7" s="147">
        <f t="shared" ref="K7" si="1">+J7+1</f>
        <v>6</v>
      </c>
      <c r="L7" s="147">
        <f t="shared" ref="L7" si="2">+K7+1</f>
        <v>7</v>
      </c>
      <c r="M7" s="147">
        <f t="shared" si="0"/>
        <v>8</v>
      </c>
      <c r="N7" s="147">
        <f t="shared" ref="N7" si="3">+M7+1</f>
        <v>9</v>
      </c>
      <c r="O7" s="147">
        <f t="shared" ref="O7" si="4">+N7+1</f>
        <v>10</v>
      </c>
      <c r="P7" s="147">
        <f t="shared" ref="P7" si="5">+O7+1</f>
        <v>11</v>
      </c>
      <c r="Q7" s="147">
        <f t="shared" ref="Q7" si="6">+P7+1</f>
        <v>12</v>
      </c>
      <c r="R7" s="147">
        <f t="shared" ref="R7" si="7">+Q7+1</f>
        <v>13</v>
      </c>
      <c r="S7" s="147">
        <f t="shared" ref="S7" si="8">+R7+1</f>
        <v>14</v>
      </c>
      <c r="T7" s="147">
        <f t="shared" ref="T7" si="9">+S7+1</f>
        <v>15</v>
      </c>
      <c r="U7" s="147">
        <f t="shared" ref="U7" si="10">+T7+1</f>
        <v>16</v>
      </c>
      <c r="V7" s="147">
        <f t="shared" ref="V7" si="11">+U7+1</f>
        <v>17</v>
      </c>
      <c r="W7" s="147">
        <f t="shared" ref="W7" si="12">+V7+1</f>
        <v>18</v>
      </c>
      <c r="X7" s="147">
        <f t="shared" ref="X7" si="13">+W7+1</f>
        <v>19</v>
      </c>
      <c r="Y7" s="147">
        <f t="shared" ref="Y7" si="14">+X7+1</f>
        <v>20</v>
      </c>
      <c r="Z7" s="147">
        <f t="shared" ref="Z7:AW7" si="15">+Y7+1</f>
        <v>21</v>
      </c>
      <c r="AA7" s="147">
        <f t="shared" si="15"/>
        <v>22</v>
      </c>
      <c r="AB7" s="147">
        <f t="shared" si="15"/>
        <v>23</v>
      </c>
      <c r="AC7" s="147">
        <f t="shared" si="15"/>
        <v>24</v>
      </c>
      <c r="AD7" s="147">
        <f t="shared" si="15"/>
        <v>25</v>
      </c>
      <c r="AE7" s="147">
        <f>+AD7+1</f>
        <v>26</v>
      </c>
      <c r="AF7" s="147">
        <f t="shared" si="15"/>
        <v>27</v>
      </c>
      <c r="AG7" s="147">
        <f t="shared" si="15"/>
        <v>28</v>
      </c>
      <c r="AH7" s="147">
        <f t="shared" si="15"/>
        <v>29</v>
      </c>
      <c r="AI7" s="147">
        <f t="shared" si="15"/>
        <v>30</v>
      </c>
      <c r="AJ7" s="147">
        <f t="shared" si="15"/>
        <v>31</v>
      </c>
      <c r="AK7" s="147">
        <f t="shared" si="15"/>
        <v>32</v>
      </c>
      <c r="AL7" s="147">
        <f t="shared" si="15"/>
        <v>33</v>
      </c>
      <c r="AM7" s="147">
        <f t="shared" si="15"/>
        <v>34</v>
      </c>
      <c r="AN7" s="147">
        <f t="shared" si="15"/>
        <v>35</v>
      </c>
      <c r="AO7" s="147">
        <f t="shared" si="15"/>
        <v>36</v>
      </c>
      <c r="AP7" s="147">
        <f t="shared" si="15"/>
        <v>37</v>
      </c>
      <c r="AQ7" s="147">
        <f t="shared" si="15"/>
        <v>38</v>
      </c>
      <c r="AR7" s="147">
        <f>+AQ7+1</f>
        <v>39</v>
      </c>
      <c r="AS7" s="147">
        <f t="shared" si="15"/>
        <v>40</v>
      </c>
      <c r="AT7" s="147">
        <f t="shared" si="15"/>
        <v>41</v>
      </c>
      <c r="AU7" s="147">
        <f t="shared" si="15"/>
        <v>42</v>
      </c>
      <c r="AV7" s="147">
        <f t="shared" si="15"/>
        <v>43</v>
      </c>
      <c r="AW7" s="147">
        <f t="shared" si="15"/>
        <v>44</v>
      </c>
      <c r="AX7" s="147">
        <f t="shared" ref="AX7" si="16">+AW7+1</f>
        <v>45</v>
      </c>
      <c r="AY7" s="147">
        <f t="shared" ref="AY7" si="17">+AX7+1</f>
        <v>46</v>
      </c>
      <c r="AZ7" s="147">
        <f t="shared" ref="AZ7" si="18">+AY7+1</f>
        <v>47</v>
      </c>
      <c r="BA7" s="147">
        <f t="shared" ref="BA7" si="19">+AZ7+1</f>
        <v>48</v>
      </c>
      <c r="BB7" s="147">
        <f t="shared" ref="BB7" si="20">+BA7+1</f>
        <v>49</v>
      </c>
      <c r="BC7" s="147">
        <f t="shared" ref="BC7" si="21">+BB7+1</f>
        <v>50</v>
      </c>
      <c r="BD7" s="147">
        <f t="shared" ref="BD7" si="22">+BC7+1</f>
        <v>51</v>
      </c>
      <c r="BE7" s="147">
        <f t="shared" ref="BE7:BL7" si="23">+BD7+1</f>
        <v>52</v>
      </c>
      <c r="BF7" s="147">
        <f t="shared" si="23"/>
        <v>53</v>
      </c>
      <c r="BG7" s="147">
        <f t="shared" si="23"/>
        <v>54</v>
      </c>
      <c r="BH7" s="147">
        <v>1</v>
      </c>
      <c r="BI7" s="147">
        <f t="shared" si="23"/>
        <v>2</v>
      </c>
      <c r="BJ7" s="147">
        <f t="shared" si="23"/>
        <v>3</v>
      </c>
      <c r="BK7" s="147">
        <f t="shared" si="23"/>
        <v>4</v>
      </c>
      <c r="BL7" s="147">
        <f t="shared" si="23"/>
        <v>5</v>
      </c>
    </row>
    <row r="8" spans="1:64" s="144" customFormat="1" ht="15.75" customHeight="1" x14ac:dyDescent="0.2">
      <c r="A8" s="10" t="s">
        <v>11</v>
      </c>
      <c r="B8" s="118" t="s">
        <v>19</v>
      </c>
      <c r="C8" s="118" t="s">
        <v>20</v>
      </c>
      <c r="D8" s="143" t="s">
        <v>21</v>
      </c>
      <c r="E8" s="143" t="s">
        <v>22</v>
      </c>
      <c r="F8" s="143" t="s">
        <v>12</v>
      </c>
      <c r="G8" s="118" t="s">
        <v>17</v>
      </c>
      <c r="H8" s="143" t="s">
        <v>14</v>
      </c>
      <c r="I8" s="143" t="s">
        <v>188</v>
      </c>
      <c r="J8" s="118" t="s">
        <v>16</v>
      </c>
      <c r="K8" s="118" t="s">
        <v>13</v>
      </c>
      <c r="L8" s="118" t="s">
        <v>18</v>
      </c>
      <c r="M8" s="118" t="s">
        <v>481</v>
      </c>
      <c r="N8" s="118" t="s">
        <v>488</v>
      </c>
      <c r="O8" s="118" t="s">
        <v>20</v>
      </c>
      <c r="P8" s="118" t="s">
        <v>21</v>
      </c>
      <c r="Q8" s="118" t="s">
        <v>485</v>
      </c>
      <c r="R8" s="188" t="s">
        <v>518</v>
      </c>
      <c r="S8" s="118" t="s">
        <v>17</v>
      </c>
      <c r="T8" s="118" t="s">
        <v>12</v>
      </c>
      <c r="U8" s="200" t="s">
        <v>430</v>
      </c>
      <c r="V8" s="118" t="s">
        <v>16</v>
      </c>
      <c r="W8" s="118" t="s">
        <v>13</v>
      </c>
      <c r="X8" s="143" t="s">
        <v>188</v>
      </c>
      <c r="Y8" s="118" t="s">
        <v>19</v>
      </c>
      <c r="Z8" s="118" t="s">
        <v>20</v>
      </c>
      <c r="AA8" s="143" t="s">
        <v>22</v>
      </c>
      <c r="AB8" s="143" t="s">
        <v>14</v>
      </c>
      <c r="AC8" s="200" t="s">
        <v>430</v>
      </c>
      <c r="AD8" s="143" t="s">
        <v>17</v>
      </c>
      <c r="AE8" s="143" t="s">
        <v>12</v>
      </c>
      <c r="AF8" s="200" t="s">
        <v>430</v>
      </c>
      <c r="AG8" s="118" t="s">
        <v>16</v>
      </c>
      <c r="AH8" s="118" t="s">
        <v>13</v>
      </c>
      <c r="AI8" s="200" t="s">
        <v>430</v>
      </c>
      <c r="AJ8" s="118" t="s">
        <v>19</v>
      </c>
      <c r="AK8" s="118" t="s">
        <v>561</v>
      </c>
      <c r="AL8" s="200" t="s">
        <v>430</v>
      </c>
      <c r="AM8" s="143" t="s">
        <v>14</v>
      </c>
      <c r="AN8" s="143" t="s">
        <v>21</v>
      </c>
      <c r="AO8" s="143" t="s">
        <v>17</v>
      </c>
      <c r="AP8" s="143" t="s">
        <v>12</v>
      </c>
      <c r="AQ8" s="143" t="s">
        <v>188</v>
      </c>
      <c r="AR8" s="118" t="s">
        <v>16</v>
      </c>
      <c r="AS8" s="118" t="s">
        <v>13</v>
      </c>
      <c r="AT8" s="118" t="s">
        <v>584</v>
      </c>
      <c r="AU8" s="118" t="s">
        <v>19</v>
      </c>
      <c r="AV8" s="118" t="s">
        <v>20</v>
      </c>
      <c r="AW8" s="143" t="s">
        <v>22</v>
      </c>
      <c r="AX8" s="143" t="s">
        <v>616</v>
      </c>
      <c r="AY8" s="143" t="s">
        <v>14</v>
      </c>
      <c r="AZ8" s="143" t="s">
        <v>21</v>
      </c>
      <c r="BA8" s="143" t="s">
        <v>17</v>
      </c>
      <c r="BB8" s="143" t="s">
        <v>12</v>
      </c>
      <c r="BC8" s="143" t="s">
        <v>188</v>
      </c>
      <c r="BD8" s="118" t="s">
        <v>16</v>
      </c>
      <c r="BE8" s="118" t="s">
        <v>13</v>
      </c>
      <c r="BF8" s="118" t="s">
        <v>631</v>
      </c>
      <c r="BG8" s="118" t="s">
        <v>19</v>
      </c>
      <c r="BH8" s="118" t="s">
        <v>20</v>
      </c>
      <c r="BI8" s="118" t="s">
        <v>22</v>
      </c>
      <c r="BJ8" s="118" t="s">
        <v>14</v>
      </c>
      <c r="BK8" s="118" t="s">
        <v>21</v>
      </c>
      <c r="BL8" s="118" t="s">
        <v>17</v>
      </c>
    </row>
    <row r="9" spans="1:64" ht="12.75" customHeight="1" x14ac:dyDescent="0.2">
      <c r="A9" s="10"/>
      <c r="B9" s="118" t="s">
        <v>25</v>
      </c>
      <c r="C9" s="118" t="s">
        <v>25</v>
      </c>
      <c r="D9" s="117" t="s">
        <v>25</v>
      </c>
      <c r="E9" s="117" t="s">
        <v>25</v>
      </c>
      <c r="F9" s="117" t="s">
        <v>24</v>
      </c>
      <c r="G9" s="118" t="s">
        <v>25</v>
      </c>
      <c r="H9" s="117" t="s">
        <v>25</v>
      </c>
      <c r="I9" s="117" t="s">
        <v>24</v>
      </c>
      <c r="J9" s="118" t="s">
        <v>26</v>
      </c>
      <c r="K9" s="118" t="s">
        <v>25</v>
      </c>
      <c r="L9" s="118" t="s">
        <v>24</v>
      </c>
      <c r="M9" s="118" t="s">
        <v>25</v>
      </c>
      <c r="N9" s="118" t="s">
        <v>25</v>
      </c>
      <c r="O9" s="118" t="s">
        <v>25</v>
      </c>
      <c r="P9" s="118" t="s">
        <v>25</v>
      </c>
      <c r="Q9" s="118" t="s">
        <v>25</v>
      </c>
      <c r="R9" s="188" t="s">
        <v>25</v>
      </c>
      <c r="S9" s="118" t="s">
        <v>25</v>
      </c>
      <c r="T9" s="118" t="s">
        <v>24</v>
      </c>
      <c r="U9" s="200" t="s">
        <v>431</v>
      </c>
      <c r="V9" s="118" t="s">
        <v>26</v>
      </c>
      <c r="W9" s="118" t="s">
        <v>25</v>
      </c>
      <c r="X9" s="117" t="s">
        <v>24</v>
      </c>
      <c r="Y9" s="118" t="s">
        <v>25</v>
      </c>
      <c r="Z9" s="118" t="s">
        <v>25</v>
      </c>
      <c r="AA9" s="117" t="s">
        <v>25</v>
      </c>
      <c r="AB9" s="117" t="s">
        <v>25</v>
      </c>
      <c r="AC9" s="200" t="s">
        <v>431</v>
      </c>
      <c r="AD9" s="117" t="s">
        <v>25</v>
      </c>
      <c r="AE9" s="117" t="s">
        <v>25</v>
      </c>
      <c r="AF9" s="200" t="s">
        <v>431</v>
      </c>
      <c r="AG9" s="118" t="s">
        <v>26</v>
      </c>
      <c r="AH9" s="118" t="s">
        <v>25</v>
      </c>
      <c r="AI9" s="200" t="s">
        <v>431</v>
      </c>
      <c r="AJ9" s="118" t="s">
        <v>25</v>
      </c>
      <c r="AK9" s="118" t="s">
        <v>25</v>
      </c>
      <c r="AL9" s="200" t="s">
        <v>431</v>
      </c>
      <c r="AM9" s="117" t="s">
        <v>25</v>
      </c>
      <c r="AN9" s="117" t="s">
        <v>25</v>
      </c>
      <c r="AO9" s="117" t="s">
        <v>25</v>
      </c>
      <c r="AP9" s="117" t="s">
        <v>24</v>
      </c>
      <c r="AQ9" s="117" t="s">
        <v>24</v>
      </c>
      <c r="AR9" s="118" t="s">
        <v>26</v>
      </c>
      <c r="AS9" s="118" t="s">
        <v>25</v>
      </c>
      <c r="AT9" s="118" t="s">
        <v>24</v>
      </c>
      <c r="AU9" s="118" t="s">
        <v>25</v>
      </c>
      <c r="AV9" s="118" t="s">
        <v>25</v>
      </c>
      <c r="AW9" s="117" t="s">
        <v>25</v>
      </c>
      <c r="AX9" s="117"/>
      <c r="AY9" s="117" t="s">
        <v>25</v>
      </c>
      <c r="AZ9" s="117" t="s">
        <v>25</v>
      </c>
      <c r="BA9" s="117" t="s">
        <v>25</v>
      </c>
      <c r="BB9" s="117" t="s">
        <v>24</v>
      </c>
      <c r="BC9" s="117" t="s">
        <v>24</v>
      </c>
      <c r="BD9" s="118" t="s">
        <v>26</v>
      </c>
      <c r="BE9" s="118" t="s">
        <v>25</v>
      </c>
      <c r="BF9" s="118" t="s">
        <v>24</v>
      </c>
      <c r="BG9" s="118" t="s">
        <v>25</v>
      </c>
      <c r="BH9" s="118" t="s">
        <v>25</v>
      </c>
      <c r="BI9" s="118" t="s">
        <v>25</v>
      </c>
      <c r="BJ9" s="118" t="s">
        <v>25</v>
      </c>
      <c r="BK9" s="118" t="s">
        <v>25</v>
      </c>
      <c r="BL9" s="118" t="s">
        <v>25</v>
      </c>
    </row>
    <row r="10" spans="1:64" s="158" customFormat="1" ht="15.75" customHeight="1" x14ac:dyDescent="0.2">
      <c r="A10" s="156" t="s">
        <v>27</v>
      </c>
      <c r="B10" s="167">
        <v>943</v>
      </c>
      <c r="C10" s="167">
        <v>944</v>
      </c>
      <c r="D10" s="167">
        <v>945</v>
      </c>
      <c r="E10" s="157">
        <v>946</v>
      </c>
      <c r="F10" s="157">
        <v>947</v>
      </c>
      <c r="G10" s="149">
        <v>948</v>
      </c>
      <c r="H10" s="148">
        <v>949</v>
      </c>
      <c r="I10" s="157">
        <v>950</v>
      </c>
      <c r="J10" s="149">
        <v>8</v>
      </c>
      <c r="K10" s="149">
        <v>952</v>
      </c>
      <c r="L10" s="149">
        <v>2001</v>
      </c>
      <c r="M10" s="149" t="s">
        <v>482</v>
      </c>
      <c r="N10" s="149" t="s">
        <v>482</v>
      </c>
      <c r="O10" s="149">
        <v>2003</v>
      </c>
      <c r="P10" s="149">
        <v>2004</v>
      </c>
      <c r="Q10" s="149">
        <v>2005</v>
      </c>
      <c r="R10" s="149">
        <v>2005</v>
      </c>
      <c r="S10" s="149">
        <v>2007</v>
      </c>
      <c r="T10" s="157">
        <v>2008</v>
      </c>
      <c r="U10" s="191"/>
      <c r="V10" s="149">
        <v>9</v>
      </c>
      <c r="W10" s="149">
        <v>2011</v>
      </c>
      <c r="X10" s="149">
        <v>2012</v>
      </c>
      <c r="Y10" s="149">
        <v>2013</v>
      </c>
      <c r="Z10" s="149">
        <v>2014</v>
      </c>
      <c r="AA10" s="149">
        <v>2015</v>
      </c>
      <c r="AB10" s="149">
        <v>2016</v>
      </c>
      <c r="AC10" s="210"/>
      <c r="AD10" s="149">
        <v>2018</v>
      </c>
      <c r="AE10" s="149">
        <v>2019</v>
      </c>
      <c r="AF10" s="210"/>
      <c r="AG10" s="149">
        <v>10</v>
      </c>
      <c r="AH10" s="149">
        <v>2022</v>
      </c>
      <c r="AI10" s="131"/>
      <c r="AJ10" s="149">
        <v>2024</v>
      </c>
      <c r="AK10" s="149">
        <v>2025</v>
      </c>
      <c r="AL10" s="131"/>
      <c r="AM10" s="149">
        <v>2027</v>
      </c>
      <c r="AN10" s="149">
        <v>2028</v>
      </c>
      <c r="AO10" s="149">
        <v>2029</v>
      </c>
      <c r="AP10" s="149">
        <v>2030</v>
      </c>
      <c r="AQ10" s="149">
        <v>2031</v>
      </c>
      <c r="AR10" s="149">
        <v>11</v>
      </c>
      <c r="AS10" s="149">
        <v>2033</v>
      </c>
      <c r="AT10" s="149">
        <v>2034</v>
      </c>
      <c r="AU10" s="149">
        <v>2035</v>
      </c>
      <c r="AV10" s="149">
        <v>2036</v>
      </c>
      <c r="AW10" s="149">
        <v>2037</v>
      </c>
      <c r="AX10" s="149"/>
      <c r="AY10" s="149">
        <v>2038</v>
      </c>
      <c r="AZ10" s="149">
        <v>2039</v>
      </c>
      <c r="BA10" s="149">
        <v>2040</v>
      </c>
      <c r="BB10" s="149">
        <v>2041</v>
      </c>
      <c r="BC10" s="149">
        <v>2042</v>
      </c>
      <c r="BD10" s="149">
        <v>12</v>
      </c>
      <c r="BE10" s="149">
        <v>2044</v>
      </c>
      <c r="BF10" s="149">
        <v>2045</v>
      </c>
      <c r="BG10" s="149">
        <v>2046</v>
      </c>
      <c r="BH10" s="149">
        <v>2047</v>
      </c>
      <c r="BI10" s="149">
        <v>2048</v>
      </c>
      <c r="BJ10" s="149">
        <v>2050</v>
      </c>
      <c r="BK10" s="149">
        <v>2051</v>
      </c>
      <c r="BL10" s="149">
        <v>2052</v>
      </c>
    </row>
    <row r="11" spans="1:64" ht="15.75" customHeight="1" x14ac:dyDescent="0.2">
      <c r="A11" s="23"/>
      <c r="B11" s="120" t="s">
        <v>433</v>
      </c>
      <c r="C11" s="120" t="s">
        <v>434</v>
      </c>
      <c r="D11" s="120" t="s">
        <v>435</v>
      </c>
      <c r="E11" s="107" t="s">
        <v>436</v>
      </c>
      <c r="F11" s="107" t="s">
        <v>437</v>
      </c>
      <c r="G11" s="122" t="s">
        <v>465</v>
      </c>
      <c r="H11" s="120" t="s">
        <v>466</v>
      </c>
      <c r="I11" s="107" t="s">
        <v>467</v>
      </c>
      <c r="J11" s="122" t="s">
        <v>468</v>
      </c>
      <c r="K11" s="122" t="s">
        <v>478</v>
      </c>
      <c r="L11" s="122" t="s">
        <v>479</v>
      </c>
      <c r="M11" s="122" t="s">
        <v>480</v>
      </c>
      <c r="N11" s="122" t="s">
        <v>489</v>
      </c>
      <c r="O11" s="122" t="s">
        <v>483</v>
      </c>
      <c r="P11" s="122" t="s">
        <v>484</v>
      </c>
      <c r="Q11" s="122" t="s">
        <v>486</v>
      </c>
      <c r="R11" s="122" t="s">
        <v>519</v>
      </c>
      <c r="S11" s="122" t="s">
        <v>487</v>
      </c>
      <c r="T11" s="107" t="s">
        <v>520</v>
      </c>
      <c r="U11" s="192"/>
      <c r="V11" s="122" t="s">
        <v>504</v>
      </c>
      <c r="W11" s="122" t="s">
        <v>505</v>
      </c>
      <c r="X11" s="122" t="s">
        <v>522</v>
      </c>
      <c r="Y11" s="122" t="s">
        <v>523</v>
      </c>
      <c r="Z11" s="122" t="s">
        <v>524</v>
      </c>
      <c r="AA11" s="122" t="s">
        <v>543</v>
      </c>
      <c r="AB11" s="122" t="s">
        <v>544</v>
      </c>
      <c r="AC11" s="211"/>
      <c r="AD11" s="122" t="s">
        <v>534</v>
      </c>
      <c r="AE11" s="122" t="s">
        <v>535</v>
      </c>
      <c r="AF11" s="211"/>
      <c r="AG11" s="122" t="s">
        <v>549</v>
      </c>
      <c r="AH11" s="122" t="s">
        <v>550</v>
      </c>
      <c r="AI11" s="131"/>
      <c r="AJ11" s="122" t="s">
        <v>551</v>
      </c>
      <c r="AK11" s="122" t="s">
        <v>562</v>
      </c>
      <c r="AL11" s="131"/>
      <c r="AM11" s="122" t="s">
        <v>552</v>
      </c>
      <c r="AN11" s="122" t="s">
        <v>574</v>
      </c>
      <c r="AO11" s="122" t="s">
        <v>564</v>
      </c>
      <c r="AP11" s="122" t="s">
        <v>565</v>
      </c>
      <c r="AQ11" s="122" t="s">
        <v>575</v>
      </c>
      <c r="AR11" s="122" t="s">
        <v>583</v>
      </c>
      <c r="AS11" s="122" t="s">
        <v>592</v>
      </c>
      <c r="AT11" s="122" t="s">
        <v>591</v>
      </c>
      <c r="AU11" s="122" t="s">
        <v>593</v>
      </c>
      <c r="AV11" s="122" t="s">
        <v>595</v>
      </c>
      <c r="AW11" s="122" t="s">
        <v>596</v>
      </c>
      <c r="AX11" s="249"/>
      <c r="AY11" s="122" t="s">
        <v>603</v>
      </c>
      <c r="AZ11" s="122" t="s">
        <v>604</v>
      </c>
      <c r="BA11" s="122" t="s">
        <v>605</v>
      </c>
      <c r="BB11" s="122" t="s">
        <v>606</v>
      </c>
      <c r="BC11" s="122" t="s">
        <v>617</v>
      </c>
      <c r="BD11" s="122" t="s">
        <v>618</v>
      </c>
      <c r="BE11" s="122" t="s">
        <v>619</v>
      </c>
      <c r="BF11" s="122" t="s">
        <v>632</v>
      </c>
      <c r="BG11" s="122" t="s">
        <v>633</v>
      </c>
      <c r="BH11" s="122" t="s">
        <v>634</v>
      </c>
      <c r="BI11" s="122" t="s">
        <v>635</v>
      </c>
      <c r="BJ11" s="122" t="s">
        <v>636</v>
      </c>
      <c r="BK11" s="122" t="s">
        <v>637</v>
      </c>
      <c r="BL11" s="122" t="s">
        <v>638</v>
      </c>
    </row>
    <row r="12" spans="1:64" ht="15.75" customHeight="1" x14ac:dyDescent="0.2">
      <c r="A12" s="31" t="s">
        <v>100</v>
      </c>
      <c r="B12" s="124">
        <v>43800</v>
      </c>
      <c r="C12" s="124">
        <v>43807</v>
      </c>
      <c r="D12" s="124">
        <v>43814</v>
      </c>
      <c r="E12" s="124">
        <v>43821</v>
      </c>
      <c r="F12" s="124">
        <v>43828</v>
      </c>
      <c r="G12" s="124">
        <v>43835</v>
      </c>
      <c r="H12" s="124">
        <v>43842</v>
      </c>
      <c r="I12" s="124">
        <v>43849</v>
      </c>
      <c r="J12" s="124">
        <v>43859</v>
      </c>
      <c r="K12" s="186">
        <v>43863</v>
      </c>
      <c r="L12" s="124">
        <v>43871</v>
      </c>
      <c r="M12" s="124">
        <v>43877</v>
      </c>
      <c r="N12" s="127"/>
      <c r="O12" s="164" t="s">
        <v>118</v>
      </c>
      <c r="P12" s="124">
        <v>43892</v>
      </c>
      <c r="Q12" s="124">
        <v>43897</v>
      </c>
      <c r="R12" s="127"/>
      <c r="S12" s="124">
        <v>43912</v>
      </c>
      <c r="T12" s="189">
        <v>43919</v>
      </c>
      <c r="U12" s="131"/>
      <c r="V12" s="202">
        <v>43932</v>
      </c>
      <c r="W12" s="124">
        <v>43939</v>
      </c>
      <c r="X12" s="124">
        <v>43946</v>
      </c>
      <c r="Y12" s="124">
        <v>43953</v>
      </c>
      <c r="Z12" s="124">
        <v>43960</v>
      </c>
      <c r="AA12" s="124">
        <v>43967</v>
      </c>
      <c r="AB12" s="124">
        <v>43974</v>
      </c>
      <c r="AC12" s="131"/>
      <c r="AD12" s="124">
        <v>43988</v>
      </c>
      <c r="AE12" s="124">
        <v>43995</v>
      </c>
      <c r="AF12" s="131"/>
      <c r="AG12" s="124">
        <v>44010</v>
      </c>
      <c r="AH12" s="124">
        <v>44017</v>
      </c>
      <c r="AI12" s="131"/>
      <c r="AJ12" s="124">
        <v>44031</v>
      </c>
      <c r="AK12" s="124">
        <v>44038</v>
      </c>
      <c r="AL12" s="131"/>
      <c r="AM12" s="124">
        <v>44052</v>
      </c>
      <c r="AN12" s="124">
        <v>44059</v>
      </c>
      <c r="AO12" s="124">
        <v>44066</v>
      </c>
      <c r="AP12" s="124">
        <v>44073</v>
      </c>
      <c r="AQ12" s="124">
        <v>44080</v>
      </c>
      <c r="AR12" s="124">
        <v>44087</v>
      </c>
      <c r="AS12" s="159">
        <v>44101</v>
      </c>
      <c r="AT12" s="124">
        <v>44105</v>
      </c>
      <c r="AU12" s="159">
        <v>44115</v>
      </c>
      <c r="AV12" s="124">
        <v>44115</v>
      </c>
      <c r="AW12" s="124">
        <v>44122</v>
      </c>
      <c r="AX12" s="229"/>
      <c r="AY12" s="176">
        <v>44135</v>
      </c>
      <c r="AZ12" s="124">
        <f>+AY12+7</f>
        <v>44142</v>
      </c>
      <c r="BA12" s="124">
        <f t="shared" ref="BA12:BL12" si="24">+AZ12+7</f>
        <v>44149</v>
      </c>
      <c r="BB12" s="124">
        <f t="shared" si="24"/>
        <v>44156</v>
      </c>
      <c r="BC12" s="124">
        <f t="shared" si="24"/>
        <v>44163</v>
      </c>
      <c r="BD12" s="124">
        <v>44171</v>
      </c>
      <c r="BE12" s="124">
        <f t="shared" si="24"/>
        <v>44178</v>
      </c>
      <c r="BF12" s="124">
        <f t="shared" si="24"/>
        <v>44185</v>
      </c>
      <c r="BG12" s="124">
        <f t="shared" si="24"/>
        <v>44192</v>
      </c>
      <c r="BH12" s="124">
        <f t="shared" si="24"/>
        <v>44199</v>
      </c>
      <c r="BI12" s="124">
        <f t="shared" si="24"/>
        <v>44206</v>
      </c>
      <c r="BJ12" s="124">
        <f t="shared" si="24"/>
        <v>44213</v>
      </c>
      <c r="BK12" s="124">
        <f t="shared" si="24"/>
        <v>44220</v>
      </c>
      <c r="BL12" s="124">
        <f t="shared" si="24"/>
        <v>44227</v>
      </c>
    </row>
    <row r="13" spans="1:64" ht="15.75" customHeight="1" x14ac:dyDescent="0.2">
      <c r="A13" s="40" t="s">
        <v>110</v>
      </c>
      <c r="B13" s="124">
        <v>43802</v>
      </c>
      <c r="C13" s="124">
        <v>43809</v>
      </c>
      <c r="D13" s="124">
        <v>43816</v>
      </c>
      <c r="E13" s="124">
        <v>43823</v>
      </c>
      <c r="F13" s="124">
        <v>43830</v>
      </c>
      <c r="G13" s="124">
        <v>43837</v>
      </c>
      <c r="H13" s="124">
        <v>43844</v>
      </c>
      <c r="I13" s="127" t="s">
        <v>503</v>
      </c>
      <c r="J13" s="127"/>
      <c r="K13" s="124">
        <v>43865</v>
      </c>
      <c r="L13" s="164" t="s">
        <v>118</v>
      </c>
      <c r="M13" s="164" t="s">
        <v>118</v>
      </c>
      <c r="N13" s="124">
        <v>43879</v>
      </c>
      <c r="O13" s="124">
        <v>43888</v>
      </c>
      <c r="P13" s="124">
        <v>43895</v>
      </c>
      <c r="Q13" s="124">
        <v>43900</v>
      </c>
      <c r="R13" s="124">
        <v>43906</v>
      </c>
      <c r="S13" s="164" t="s">
        <v>118</v>
      </c>
      <c r="T13" s="189">
        <v>43921</v>
      </c>
      <c r="U13" s="131"/>
      <c r="V13" s="124">
        <v>43936</v>
      </c>
      <c r="W13" s="124">
        <v>43942</v>
      </c>
      <c r="X13" s="124">
        <v>43949</v>
      </c>
      <c r="Y13" s="124">
        <v>43956</v>
      </c>
      <c r="Z13" s="124">
        <v>43963</v>
      </c>
      <c r="AA13" s="124">
        <v>43970</v>
      </c>
      <c r="AB13" s="124">
        <f>+AB12+3</f>
        <v>43977</v>
      </c>
      <c r="AC13" s="131"/>
      <c r="AD13" s="209" t="s">
        <v>563</v>
      </c>
      <c r="AE13" s="209" t="s">
        <v>563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24">
        <f t="shared" ref="AP13" si="25">+AP12+2</f>
        <v>44075</v>
      </c>
      <c r="AQ13" s="209" t="s">
        <v>563</v>
      </c>
      <c r="AR13" s="209" t="s">
        <v>563</v>
      </c>
      <c r="AS13" s="209" t="s">
        <v>563</v>
      </c>
      <c r="AT13" s="209" t="s">
        <v>563</v>
      </c>
      <c r="AU13" s="131"/>
      <c r="AV13" s="131"/>
      <c r="AW13" s="131"/>
      <c r="AX13" s="229"/>
      <c r="AY13" s="176">
        <f t="shared" ref="AY13:BA13" si="26">+AY12+2</f>
        <v>44137</v>
      </c>
      <c r="AZ13" s="124">
        <f t="shared" si="26"/>
        <v>44144</v>
      </c>
      <c r="BA13" s="124">
        <f t="shared" si="26"/>
        <v>44151</v>
      </c>
      <c r="BB13" s="124">
        <f t="shared" ref="BB13:BC13" si="27">+BB12+2</f>
        <v>44158</v>
      </c>
      <c r="BC13" s="124">
        <f t="shared" si="27"/>
        <v>44165</v>
      </c>
      <c r="BD13" s="209" t="s">
        <v>563</v>
      </c>
      <c r="BE13" s="124">
        <f t="shared" ref="BD13:BE13" si="28">+BE12+2</f>
        <v>44180</v>
      </c>
      <c r="BF13" s="124">
        <f t="shared" ref="BF13:BJ13" si="29">+BF12+2</f>
        <v>44187</v>
      </c>
      <c r="BG13" s="124">
        <f t="shared" si="29"/>
        <v>44194</v>
      </c>
      <c r="BH13" s="124">
        <f t="shared" si="29"/>
        <v>44201</v>
      </c>
      <c r="BI13" s="124">
        <f t="shared" si="29"/>
        <v>44208</v>
      </c>
      <c r="BJ13" s="124">
        <f t="shared" si="29"/>
        <v>44215</v>
      </c>
      <c r="BK13" s="124">
        <f t="shared" ref="BK13:BL13" si="30">+BK12+2</f>
        <v>44222</v>
      </c>
      <c r="BL13" s="124">
        <f t="shared" si="30"/>
        <v>44229</v>
      </c>
    </row>
    <row r="14" spans="1:64" ht="15.75" customHeight="1" x14ac:dyDescent="0.2">
      <c r="A14" s="203" t="s">
        <v>114</v>
      </c>
      <c r="B14" s="124"/>
      <c r="C14" s="124"/>
      <c r="D14" s="124"/>
      <c r="E14" s="124"/>
      <c r="F14" s="124"/>
      <c r="G14" s="124"/>
      <c r="H14" s="124"/>
      <c r="I14" s="127"/>
      <c r="J14" s="127"/>
      <c r="K14" s="124"/>
      <c r="L14" s="164"/>
      <c r="M14" s="164"/>
      <c r="N14" s="124"/>
      <c r="O14" s="124"/>
      <c r="P14" s="124"/>
      <c r="Q14" s="124"/>
      <c r="R14" s="124"/>
      <c r="S14" s="164"/>
      <c r="T14" s="189"/>
      <c r="U14" s="131"/>
      <c r="V14" s="124"/>
      <c r="W14" s="124"/>
      <c r="X14" s="131"/>
      <c r="Y14" s="131"/>
      <c r="Z14" s="131"/>
      <c r="AA14" s="131"/>
      <c r="AB14" s="131"/>
      <c r="AC14" s="131"/>
      <c r="AD14" s="124">
        <v>43991</v>
      </c>
      <c r="AE14" s="124">
        <v>43998</v>
      </c>
      <c r="AF14" s="131"/>
      <c r="AG14" s="124">
        <v>44012</v>
      </c>
      <c r="AH14" s="124">
        <f>+AH12+2</f>
        <v>44019</v>
      </c>
      <c r="AI14" s="131"/>
      <c r="AJ14" s="124">
        <f>+AJ12+2</f>
        <v>44033</v>
      </c>
      <c r="AK14" s="124">
        <f>+AK12+2</f>
        <v>44040</v>
      </c>
      <c r="AL14" s="131"/>
      <c r="AM14" s="124">
        <f>+AM12+2</f>
        <v>44054</v>
      </c>
      <c r="AN14" s="124">
        <f>+AN12+2</f>
        <v>44061</v>
      </c>
      <c r="AO14" s="124">
        <f>+AO12+2</f>
        <v>44068</v>
      </c>
      <c r="AP14" s="131"/>
      <c r="AQ14" s="124">
        <v>44083</v>
      </c>
      <c r="AR14" s="124">
        <v>44089</v>
      </c>
      <c r="AS14" s="214">
        <v>44099</v>
      </c>
      <c r="AT14" s="131"/>
      <c r="AU14" s="159">
        <v>44113</v>
      </c>
      <c r="AV14" s="124">
        <v>44118</v>
      </c>
      <c r="AW14" s="124">
        <f>+AW12+2</f>
        <v>44124</v>
      </c>
      <c r="AX14" s="229"/>
      <c r="AY14" s="229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</row>
    <row r="15" spans="1:64" ht="15.75" customHeight="1" x14ac:dyDescent="0.2">
      <c r="A15" s="51" t="s">
        <v>117</v>
      </c>
      <c r="B15" s="124">
        <v>43807</v>
      </c>
      <c r="C15" s="124">
        <v>43814</v>
      </c>
      <c r="D15" s="176">
        <v>43820</v>
      </c>
      <c r="E15" s="176">
        <v>43826</v>
      </c>
      <c r="F15" s="124">
        <v>43835</v>
      </c>
      <c r="G15" s="124">
        <v>43842</v>
      </c>
      <c r="H15" s="124">
        <v>43849</v>
      </c>
      <c r="I15" s="124">
        <v>43856</v>
      </c>
      <c r="J15" s="124">
        <v>43863</v>
      </c>
      <c r="K15" s="124">
        <v>43870</v>
      </c>
      <c r="L15" s="124">
        <v>43877</v>
      </c>
      <c r="M15" s="124">
        <v>43884</v>
      </c>
      <c r="N15" s="127"/>
      <c r="O15" s="124">
        <v>43891</v>
      </c>
      <c r="P15" s="124">
        <v>43900</v>
      </c>
      <c r="Q15" s="124">
        <v>43905</v>
      </c>
      <c r="R15" s="124">
        <v>43910</v>
      </c>
      <c r="S15" s="124">
        <v>43919</v>
      </c>
      <c r="T15" s="189">
        <v>43926</v>
      </c>
      <c r="U15" s="131"/>
      <c r="V15" s="124">
        <v>43940</v>
      </c>
      <c r="W15" s="124">
        <v>43947</v>
      </c>
      <c r="X15" s="124">
        <v>43954</v>
      </c>
      <c r="Y15" s="124">
        <v>43961</v>
      </c>
      <c r="Z15" s="124">
        <v>43968</v>
      </c>
      <c r="AA15" s="124">
        <v>43975</v>
      </c>
      <c r="AB15" s="124">
        <f>+AB13+5</f>
        <v>43982</v>
      </c>
      <c r="AC15" s="131"/>
      <c r="AD15" s="124">
        <v>43996</v>
      </c>
      <c r="AE15" s="124">
        <v>44003</v>
      </c>
      <c r="AF15" s="131"/>
      <c r="AG15" s="124">
        <v>44017</v>
      </c>
      <c r="AH15" s="124">
        <f>+AH14+5</f>
        <v>44024</v>
      </c>
      <c r="AI15" s="131"/>
      <c r="AJ15" s="124">
        <f>+AJ14+5</f>
        <v>44038</v>
      </c>
      <c r="AK15" s="124">
        <f>+AK14+5</f>
        <v>44045</v>
      </c>
      <c r="AL15" s="131"/>
      <c r="AM15" s="124">
        <f>+AM14+5</f>
        <v>44059</v>
      </c>
      <c r="AN15" s="176">
        <v>44069</v>
      </c>
      <c r="AO15" s="124">
        <f>+AO14+5</f>
        <v>44073</v>
      </c>
      <c r="AP15" s="124">
        <f>+AP13+5</f>
        <v>44080</v>
      </c>
      <c r="AQ15" s="124">
        <v>44087</v>
      </c>
      <c r="AR15" s="124">
        <v>44094</v>
      </c>
      <c r="AS15" s="176">
        <v>44107</v>
      </c>
      <c r="AT15" s="124">
        <v>44108</v>
      </c>
      <c r="AU15" s="159">
        <v>44120</v>
      </c>
      <c r="AV15" s="124">
        <v>44122</v>
      </c>
      <c r="AW15" s="124">
        <v>44129</v>
      </c>
      <c r="AX15" s="229"/>
      <c r="AY15" s="176">
        <f t="shared" ref="AY15:BA15" si="31">+AY13+5</f>
        <v>44142</v>
      </c>
      <c r="AZ15" s="124">
        <f t="shared" si="31"/>
        <v>44149</v>
      </c>
      <c r="BA15" s="124">
        <f t="shared" si="31"/>
        <v>44156</v>
      </c>
      <c r="BB15" s="124">
        <f t="shared" ref="BB15:BC15" si="32">+BB13+5</f>
        <v>44163</v>
      </c>
      <c r="BC15" s="124">
        <f t="shared" si="32"/>
        <v>44170</v>
      </c>
      <c r="BD15" s="124">
        <v>44178</v>
      </c>
      <c r="BE15" s="124">
        <f t="shared" ref="BE15" si="33">+BE13+5</f>
        <v>44185</v>
      </c>
      <c r="BF15" s="124">
        <f t="shared" ref="BF15:BJ15" si="34">+BF13+5</f>
        <v>44192</v>
      </c>
      <c r="BG15" s="124">
        <f t="shared" si="34"/>
        <v>44199</v>
      </c>
      <c r="BH15" s="124">
        <f t="shared" si="34"/>
        <v>44206</v>
      </c>
      <c r="BI15" s="124">
        <f t="shared" si="34"/>
        <v>44213</v>
      </c>
      <c r="BJ15" s="124">
        <f t="shared" si="34"/>
        <v>44220</v>
      </c>
      <c r="BK15" s="124">
        <f t="shared" ref="BK15:BL15" si="35">+BK13+5</f>
        <v>44227</v>
      </c>
      <c r="BL15" s="124">
        <f t="shared" si="35"/>
        <v>44234</v>
      </c>
    </row>
    <row r="16" spans="1:64" ht="4.5" hidden="1" customHeight="1" x14ac:dyDescent="0.2">
      <c r="A16" s="101" t="s">
        <v>293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24">
        <v>43914</v>
      </c>
      <c r="S16" s="131"/>
      <c r="T16" s="190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229"/>
      <c r="AO16" s="131"/>
      <c r="AP16" s="131"/>
      <c r="AQ16" s="131"/>
      <c r="AR16" s="131"/>
      <c r="AS16" s="229"/>
      <c r="AT16" s="131"/>
      <c r="AU16" s="131"/>
      <c r="AV16" s="131"/>
      <c r="AW16" s="131"/>
      <c r="AX16" s="229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</row>
    <row r="17" spans="1:64" ht="15.75" customHeight="1" x14ac:dyDescent="0.2">
      <c r="A17" s="51" t="s">
        <v>122</v>
      </c>
      <c r="B17" s="124">
        <f t="shared" ref="B17:J17" si="36">+B15+2</f>
        <v>43809</v>
      </c>
      <c r="C17" s="124">
        <f t="shared" si="36"/>
        <v>43816</v>
      </c>
      <c r="D17" s="176">
        <f t="shared" si="36"/>
        <v>43822</v>
      </c>
      <c r="E17" s="176">
        <v>43827</v>
      </c>
      <c r="F17" s="124">
        <f t="shared" si="36"/>
        <v>43837</v>
      </c>
      <c r="G17" s="124">
        <f t="shared" si="36"/>
        <v>43844</v>
      </c>
      <c r="H17" s="124">
        <f t="shared" si="36"/>
        <v>43851</v>
      </c>
      <c r="I17" s="124">
        <f t="shared" si="36"/>
        <v>43858</v>
      </c>
      <c r="J17" s="124">
        <f t="shared" si="36"/>
        <v>43865</v>
      </c>
      <c r="K17" s="124">
        <f t="shared" ref="K17:L17" si="37">+K15+2</f>
        <v>43872</v>
      </c>
      <c r="L17" s="124">
        <f t="shared" si="37"/>
        <v>43879</v>
      </c>
      <c r="M17" s="124">
        <v>43887</v>
      </c>
      <c r="N17" s="124">
        <v>43886</v>
      </c>
      <c r="O17" s="124">
        <v>43893</v>
      </c>
      <c r="P17" s="124">
        <v>43902</v>
      </c>
      <c r="Q17" s="124">
        <f t="shared" ref="Q17:T17" si="38">+Q15+2</f>
        <v>43907</v>
      </c>
      <c r="R17" s="124">
        <v>43914</v>
      </c>
      <c r="S17" s="124">
        <f t="shared" si="38"/>
        <v>43921</v>
      </c>
      <c r="T17" s="189">
        <f t="shared" si="38"/>
        <v>43928</v>
      </c>
      <c r="U17" s="131"/>
      <c r="V17" s="124">
        <f t="shared" ref="V17:AA17" si="39">+V15+2</f>
        <v>43942</v>
      </c>
      <c r="W17" s="124">
        <f t="shared" si="39"/>
        <v>43949</v>
      </c>
      <c r="X17" s="124">
        <f t="shared" si="39"/>
        <v>43956</v>
      </c>
      <c r="Y17" s="124">
        <f t="shared" si="39"/>
        <v>43963</v>
      </c>
      <c r="Z17" s="124">
        <f t="shared" si="39"/>
        <v>43970</v>
      </c>
      <c r="AA17" s="124">
        <f t="shared" si="39"/>
        <v>43977</v>
      </c>
      <c r="AB17" s="124">
        <f t="shared" ref="AB17" si="40">+AB15+2</f>
        <v>43984</v>
      </c>
      <c r="AC17" s="131"/>
      <c r="AD17" s="124">
        <f t="shared" ref="AD17:AE17" si="41">+AD15+2</f>
        <v>43998</v>
      </c>
      <c r="AE17" s="124">
        <f t="shared" si="41"/>
        <v>44005</v>
      </c>
      <c r="AF17" s="131"/>
      <c r="AG17" s="124">
        <f t="shared" ref="AG17" si="42">+AG15+2</f>
        <v>44019</v>
      </c>
      <c r="AH17" s="124">
        <f t="shared" ref="AH17:AM17" si="43">+AH15+2</f>
        <v>44026</v>
      </c>
      <c r="AI17" s="131"/>
      <c r="AJ17" s="124">
        <f t="shared" si="43"/>
        <v>44040</v>
      </c>
      <c r="AK17" s="124">
        <f t="shared" si="43"/>
        <v>44047</v>
      </c>
      <c r="AL17" s="131"/>
      <c r="AM17" s="124">
        <f t="shared" si="43"/>
        <v>44061</v>
      </c>
      <c r="AN17" s="176">
        <v>44070</v>
      </c>
      <c r="AO17" s="124">
        <f t="shared" ref="AO17:AP17" si="44">+AO15+2</f>
        <v>44075</v>
      </c>
      <c r="AP17" s="124">
        <f t="shared" si="44"/>
        <v>44082</v>
      </c>
      <c r="AQ17" s="124">
        <f t="shared" ref="AQ17:AR17" si="45">+AQ15+2</f>
        <v>44089</v>
      </c>
      <c r="AR17" s="124">
        <f t="shared" si="45"/>
        <v>44096</v>
      </c>
      <c r="AS17" s="214">
        <v>44103</v>
      </c>
      <c r="AT17" s="124">
        <f t="shared" ref="AT17:AW17" si="46">+AT15+2</f>
        <v>44110</v>
      </c>
      <c r="AU17" s="214">
        <v>44117</v>
      </c>
      <c r="AV17" s="124">
        <f t="shared" si="46"/>
        <v>44124</v>
      </c>
      <c r="AW17" s="124">
        <f t="shared" si="46"/>
        <v>44131</v>
      </c>
      <c r="AX17" s="229"/>
      <c r="AY17" s="124">
        <f t="shared" ref="AY17:BA17" si="47">+AY15+2</f>
        <v>44144</v>
      </c>
      <c r="AZ17" s="124">
        <f t="shared" si="47"/>
        <v>44151</v>
      </c>
      <c r="BA17" s="124">
        <f t="shared" si="47"/>
        <v>44158</v>
      </c>
      <c r="BB17" s="124">
        <f t="shared" ref="BB17:BC17" si="48">+BB15+2</f>
        <v>44165</v>
      </c>
      <c r="BC17" s="124">
        <f t="shared" si="48"/>
        <v>44172</v>
      </c>
      <c r="BD17" s="124">
        <v>44180</v>
      </c>
      <c r="BE17" s="124">
        <f t="shared" ref="BE17" si="49">+BE15+2</f>
        <v>44187</v>
      </c>
      <c r="BF17" s="124">
        <f t="shared" ref="BF17:BJ17" si="50">+BF15+2</f>
        <v>44194</v>
      </c>
      <c r="BG17" s="124">
        <f t="shared" si="50"/>
        <v>44201</v>
      </c>
      <c r="BH17" s="124">
        <f t="shared" si="50"/>
        <v>44208</v>
      </c>
      <c r="BI17" s="124">
        <f t="shared" si="50"/>
        <v>44215</v>
      </c>
      <c r="BJ17" s="124">
        <f t="shared" si="50"/>
        <v>44222</v>
      </c>
      <c r="BK17" s="124">
        <f t="shared" ref="BK17:BL17" si="51">+BK15+2</f>
        <v>44229</v>
      </c>
      <c r="BL17" s="124">
        <f t="shared" si="51"/>
        <v>44236</v>
      </c>
    </row>
    <row r="18" spans="1:64" ht="15.75" customHeight="1" x14ac:dyDescent="0.2">
      <c r="A18" s="51" t="s">
        <v>129</v>
      </c>
      <c r="B18" s="124">
        <f t="shared" ref="B18:J18" si="52">+B17+28</f>
        <v>43837</v>
      </c>
      <c r="C18" s="124">
        <f t="shared" si="52"/>
        <v>43844</v>
      </c>
      <c r="D18" s="124">
        <f t="shared" si="52"/>
        <v>43850</v>
      </c>
      <c r="E18" s="124">
        <v>43858</v>
      </c>
      <c r="F18" s="124">
        <f t="shared" si="52"/>
        <v>43865</v>
      </c>
      <c r="G18" s="124">
        <f t="shared" si="52"/>
        <v>43872</v>
      </c>
      <c r="H18" s="124">
        <f t="shared" si="52"/>
        <v>43879</v>
      </c>
      <c r="I18" s="124">
        <f t="shared" si="52"/>
        <v>43886</v>
      </c>
      <c r="J18" s="124">
        <f t="shared" si="52"/>
        <v>43893</v>
      </c>
      <c r="K18" s="124">
        <f t="shared" ref="K18:L18" si="53">+K17+28</f>
        <v>43900</v>
      </c>
      <c r="L18" s="124">
        <f t="shared" si="53"/>
        <v>43907</v>
      </c>
      <c r="M18" s="128" t="s">
        <v>118</v>
      </c>
      <c r="N18" s="124">
        <v>43914</v>
      </c>
      <c r="O18" s="124">
        <f t="shared" ref="O18:T18" si="54">+O17+28</f>
        <v>43921</v>
      </c>
      <c r="P18" s="124">
        <v>43928</v>
      </c>
      <c r="Q18" s="124">
        <v>43935</v>
      </c>
      <c r="R18" s="127"/>
      <c r="S18" s="124">
        <v>43949</v>
      </c>
      <c r="T18" s="189">
        <f t="shared" si="54"/>
        <v>43956</v>
      </c>
      <c r="U18" s="131"/>
      <c r="V18" s="124">
        <f t="shared" ref="V18:AA18" si="55">+V17+28</f>
        <v>43970</v>
      </c>
      <c r="W18" s="124">
        <f t="shared" si="55"/>
        <v>43977</v>
      </c>
      <c r="X18" s="124">
        <f t="shared" si="55"/>
        <v>43984</v>
      </c>
      <c r="Y18" s="124">
        <f t="shared" si="55"/>
        <v>43991</v>
      </c>
      <c r="Z18" s="124">
        <f t="shared" si="55"/>
        <v>43998</v>
      </c>
      <c r="AA18" s="124">
        <f t="shared" si="55"/>
        <v>44005</v>
      </c>
      <c r="AB18" s="124">
        <f t="shared" ref="AB18" si="56">+AB17+28</f>
        <v>44012</v>
      </c>
      <c r="AC18" s="131"/>
      <c r="AD18" s="124">
        <f t="shared" ref="AD18:AE18" si="57">+AD17+28</f>
        <v>44026</v>
      </c>
      <c r="AE18" s="124">
        <f t="shared" si="57"/>
        <v>44033</v>
      </c>
      <c r="AF18" s="131"/>
      <c r="AG18" s="124">
        <f t="shared" ref="AG18" si="58">+AG17+28</f>
        <v>44047</v>
      </c>
      <c r="AH18" s="124">
        <f t="shared" ref="AH18:AM18" si="59">+AH17+28</f>
        <v>44054</v>
      </c>
      <c r="AI18" s="131"/>
      <c r="AJ18" s="124">
        <f t="shared" si="59"/>
        <v>44068</v>
      </c>
      <c r="AK18" s="124">
        <f t="shared" si="59"/>
        <v>44075</v>
      </c>
      <c r="AL18" s="131"/>
      <c r="AM18" s="124">
        <f t="shared" si="59"/>
        <v>44089</v>
      </c>
      <c r="AN18" s="124">
        <f t="shared" ref="AN18:AP18" si="60">+AN17+28</f>
        <v>44098</v>
      </c>
      <c r="AO18" s="124">
        <f t="shared" si="60"/>
        <v>44103</v>
      </c>
      <c r="AP18" s="124">
        <f t="shared" si="60"/>
        <v>44110</v>
      </c>
      <c r="AQ18" s="124">
        <f t="shared" ref="AQ18" si="61">+AQ17+28</f>
        <v>44117</v>
      </c>
      <c r="AR18" s="176">
        <f>+AR19+2</f>
        <v>44128</v>
      </c>
      <c r="AS18" s="176">
        <v>44135</v>
      </c>
      <c r="AT18" s="176">
        <v>44142</v>
      </c>
      <c r="AU18" s="176">
        <v>44155</v>
      </c>
      <c r="AV18" s="176">
        <f t="shared" ref="AV18:AW18" si="62">+AV17+32</f>
        <v>44156</v>
      </c>
      <c r="AW18" s="176">
        <f t="shared" si="62"/>
        <v>44163</v>
      </c>
      <c r="AX18" s="229"/>
      <c r="AY18" s="176">
        <f>+AY17+32</f>
        <v>44176</v>
      </c>
      <c r="AZ18" s="176">
        <f t="shared" ref="AZ18:BA18" si="63">+AZ17+32</f>
        <v>44183</v>
      </c>
      <c r="BA18" s="176">
        <f t="shared" si="63"/>
        <v>44190</v>
      </c>
      <c r="BB18" s="176">
        <f t="shared" ref="BB18:BC18" si="64">+BB17+32</f>
        <v>44197</v>
      </c>
      <c r="BC18" s="176">
        <f t="shared" si="64"/>
        <v>44204</v>
      </c>
      <c r="BD18" s="176">
        <f>+BD20-2</f>
        <v>44208</v>
      </c>
      <c r="BE18" s="176">
        <f t="shared" ref="BE18:BK18" si="65">+BE20-2</f>
        <v>44215</v>
      </c>
      <c r="BF18" s="176">
        <f t="shared" si="65"/>
        <v>44222</v>
      </c>
      <c r="BG18" s="176">
        <f t="shared" si="65"/>
        <v>44229</v>
      </c>
      <c r="BH18" s="176">
        <f t="shared" si="65"/>
        <v>44236</v>
      </c>
      <c r="BI18" s="176">
        <f t="shared" si="65"/>
        <v>44243</v>
      </c>
      <c r="BJ18" s="176">
        <f t="shared" si="65"/>
        <v>44250</v>
      </c>
      <c r="BK18" s="176">
        <f t="shared" si="65"/>
        <v>44257</v>
      </c>
      <c r="BL18" s="176">
        <f t="shared" ref="BK18:BL18" si="66">+BL17+32</f>
        <v>44268</v>
      </c>
    </row>
    <row r="19" spans="1:64" ht="15.75" customHeight="1" x14ac:dyDescent="0.2">
      <c r="A19" s="40" t="s">
        <v>138</v>
      </c>
      <c r="B19" s="124">
        <f t="shared" ref="B19:J19" si="67">+B18+3</f>
        <v>43840</v>
      </c>
      <c r="C19" s="124">
        <f t="shared" si="67"/>
        <v>43847</v>
      </c>
      <c r="D19" s="124">
        <f t="shared" si="67"/>
        <v>43853</v>
      </c>
      <c r="E19" s="176">
        <v>43851</v>
      </c>
      <c r="F19" s="124">
        <f t="shared" si="67"/>
        <v>43868</v>
      </c>
      <c r="G19" s="124">
        <f t="shared" si="67"/>
        <v>43875</v>
      </c>
      <c r="H19" s="124">
        <f t="shared" si="67"/>
        <v>43882</v>
      </c>
      <c r="I19" s="124">
        <f t="shared" si="67"/>
        <v>43889</v>
      </c>
      <c r="J19" s="124">
        <f t="shared" si="67"/>
        <v>43896</v>
      </c>
      <c r="K19" s="124">
        <f t="shared" ref="K19:L19" si="68">+K18+3</f>
        <v>43903</v>
      </c>
      <c r="L19" s="124">
        <f t="shared" si="68"/>
        <v>43910</v>
      </c>
      <c r="M19" s="176">
        <v>43910</v>
      </c>
      <c r="N19" s="176">
        <v>43910</v>
      </c>
      <c r="O19" s="176">
        <v>43917</v>
      </c>
      <c r="P19" s="124">
        <v>43924</v>
      </c>
      <c r="Q19" s="124">
        <v>43931</v>
      </c>
      <c r="R19" s="124">
        <v>43938</v>
      </c>
      <c r="S19" s="201" t="s">
        <v>540</v>
      </c>
      <c r="T19" s="201" t="s">
        <v>541</v>
      </c>
      <c r="U19" s="131"/>
      <c r="V19" s="124">
        <f>+V18+3</f>
        <v>43973</v>
      </c>
      <c r="W19" s="124">
        <f>+W18+3</f>
        <v>43980</v>
      </c>
      <c r="X19" s="124">
        <f t="shared" ref="X19:AE19" si="69">+X18+2</f>
        <v>43986</v>
      </c>
      <c r="Y19" s="124">
        <f t="shared" si="69"/>
        <v>43993</v>
      </c>
      <c r="Z19" s="124">
        <f t="shared" si="69"/>
        <v>44000</v>
      </c>
      <c r="AA19" s="124">
        <f t="shared" si="69"/>
        <v>44007</v>
      </c>
      <c r="AB19" s="124">
        <f t="shared" si="69"/>
        <v>44014</v>
      </c>
      <c r="AC19" s="131"/>
      <c r="AD19" s="124">
        <f t="shared" si="69"/>
        <v>44028</v>
      </c>
      <c r="AE19" s="124">
        <f t="shared" si="69"/>
        <v>44035</v>
      </c>
      <c r="AF19" s="131"/>
      <c r="AG19" s="124">
        <f t="shared" ref="AG19" si="70">+AG18+2</f>
        <v>44049</v>
      </c>
      <c r="AH19" s="124">
        <f t="shared" ref="AH19:AM19" si="71">+AH18+2</f>
        <v>44056</v>
      </c>
      <c r="AI19" s="131"/>
      <c r="AJ19" s="124">
        <f t="shared" si="71"/>
        <v>44070</v>
      </c>
      <c r="AK19" s="124">
        <f t="shared" si="71"/>
        <v>44077</v>
      </c>
      <c r="AL19" s="131"/>
      <c r="AM19" s="124">
        <f t="shared" si="71"/>
        <v>44091</v>
      </c>
      <c r="AN19" s="124">
        <f t="shared" ref="AN19:AP19" si="72">+AN18+2</f>
        <v>44100</v>
      </c>
      <c r="AO19" s="124">
        <f t="shared" si="72"/>
        <v>44105</v>
      </c>
      <c r="AP19" s="124">
        <f t="shared" si="72"/>
        <v>44112</v>
      </c>
      <c r="AQ19" s="124">
        <f t="shared" ref="AQ19" si="73">+AQ18+2</f>
        <v>44119</v>
      </c>
      <c r="AR19" s="176">
        <f>+AR20+1</f>
        <v>44126</v>
      </c>
      <c r="AS19" s="176">
        <v>44133</v>
      </c>
      <c r="AT19" s="176">
        <v>44140</v>
      </c>
      <c r="AU19" s="176">
        <f t="shared" ref="AU19:AW19" si="74">+AU18-2</f>
        <v>44153</v>
      </c>
      <c r="AV19" s="176">
        <f t="shared" si="74"/>
        <v>44154</v>
      </c>
      <c r="AW19" s="176">
        <f t="shared" si="74"/>
        <v>44161</v>
      </c>
      <c r="AX19" s="229"/>
      <c r="AY19" s="176">
        <f t="shared" ref="AY19:BA19" si="75">+AY18-2</f>
        <v>44174</v>
      </c>
      <c r="AZ19" s="176">
        <f t="shared" si="75"/>
        <v>44181</v>
      </c>
      <c r="BA19" s="176">
        <f t="shared" si="75"/>
        <v>44188</v>
      </c>
      <c r="BB19" s="176">
        <f t="shared" ref="BB19:BC19" si="76">+BB18-2</f>
        <v>44195</v>
      </c>
      <c r="BC19" s="176">
        <f t="shared" si="76"/>
        <v>44202</v>
      </c>
      <c r="BD19" s="176">
        <f>+BD17+24</f>
        <v>44204</v>
      </c>
      <c r="BE19" s="176">
        <f t="shared" ref="BE19:BK19" si="77">+BE17+24</f>
        <v>44211</v>
      </c>
      <c r="BF19" s="176">
        <f t="shared" si="77"/>
        <v>44218</v>
      </c>
      <c r="BG19" s="176">
        <f t="shared" si="77"/>
        <v>44225</v>
      </c>
      <c r="BH19" s="176">
        <f t="shared" si="77"/>
        <v>44232</v>
      </c>
      <c r="BI19" s="176">
        <f t="shared" si="77"/>
        <v>44239</v>
      </c>
      <c r="BJ19" s="176">
        <f t="shared" si="77"/>
        <v>44246</v>
      </c>
      <c r="BK19" s="176">
        <f t="shared" si="77"/>
        <v>44253</v>
      </c>
      <c r="BL19" s="176">
        <f t="shared" ref="BK19:BL19" si="78">+BL18-2</f>
        <v>44266</v>
      </c>
    </row>
    <row r="20" spans="1:64" ht="15.75" customHeight="1" x14ac:dyDescent="0.2">
      <c r="A20" s="40" t="s">
        <v>148</v>
      </c>
      <c r="B20" s="124">
        <f t="shared" ref="B20:J20" si="79">+B19+0</f>
        <v>43840</v>
      </c>
      <c r="C20" s="124">
        <f t="shared" si="79"/>
        <v>43847</v>
      </c>
      <c r="D20" s="124">
        <f t="shared" si="79"/>
        <v>43853</v>
      </c>
      <c r="E20" s="124">
        <v>43861</v>
      </c>
      <c r="F20" s="124">
        <f t="shared" si="79"/>
        <v>43868</v>
      </c>
      <c r="G20" s="124">
        <f t="shared" si="79"/>
        <v>43875</v>
      </c>
      <c r="H20" s="124">
        <f t="shared" si="79"/>
        <v>43882</v>
      </c>
      <c r="I20" s="124">
        <f t="shared" si="79"/>
        <v>43889</v>
      </c>
      <c r="J20" s="124">
        <f t="shared" si="79"/>
        <v>43896</v>
      </c>
      <c r="K20" s="124">
        <f t="shared" ref="K20:L20" si="80">+K19+0</f>
        <v>43903</v>
      </c>
      <c r="L20" s="124">
        <f t="shared" si="80"/>
        <v>43910</v>
      </c>
      <c r="M20" s="124">
        <v>43917</v>
      </c>
      <c r="N20" s="176" t="s">
        <v>118</v>
      </c>
      <c r="O20" s="124">
        <v>43923</v>
      </c>
      <c r="P20" s="124">
        <v>43930</v>
      </c>
      <c r="Q20" s="124">
        <v>43938</v>
      </c>
      <c r="R20" s="127"/>
      <c r="S20" s="124">
        <v>43951</v>
      </c>
      <c r="T20" s="189">
        <v>43959</v>
      </c>
      <c r="U20" s="131"/>
      <c r="V20" s="189">
        <f>+V19+8</f>
        <v>43981</v>
      </c>
      <c r="W20" s="124">
        <f>+W19+0</f>
        <v>43980</v>
      </c>
      <c r="X20" s="124">
        <f t="shared" ref="X20:AE20" si="81">+X19+1</f>
        <v>43987</v>
      </c>
      <c r="Y20" s="124">
        <f t="shared" si="81"/>
        <v>43994</v>
      </c>
      <c r="Z20" s="124">
        <f t="shared" si="81"/>
        <v>44001</v>
      </c>
      <c r="AA20" s="124">
        <f t="shared" si="81"/>
        <v>44008</v>
      </c>
      <c r="AB20" s="124">
        <f t="shared" si="81"/>
        <v>44015</v>
      </c>
      <c r="AC20" s="131"/>
      <c r="AD20" s="124">
        <v>44029</v>
      </c>
      <c r="AE20" s="124">
        <f t="shared" si="81"/>
        <v>44036</v>
      </c>
      <c r="AF20" s="131"/>
      <c r="AG20" s="124">
        <f t="shared" ref="AG20" si="82">+AG19+1</f>
        <v>44050</v>
      </c>
      <c r="AH20" s="124">
        <f t="shared" ref="AH20:AM20" si="83">+AH19+1</f>
        <v>44057</v>
      </c>
      <c r="AI20" s="131"/>
      <c r="AJ20" s="124">
        <f t="shared" si="83"/>
        <v>44071</v>
      </c>
      <c r="AK20" s="124">
        <f t="shared" si="83"/>
        <v>44078</v>
      </c>
      <c r="AL20" s="131"/>
      <c r="AM20" s="124">
        <f t="shared" si="83"/>
        <v>44092</v>
      </c>
      <c r="AN20" s="124">
        <f t="shared" ref="AN20:AP20" si="84">+AN19+1</f>
        <v>44101</v>
      </c>
      <c r="AO20" s="124">
        <f t="shared" si="84"/>
        <v>44106</v>
      </c>
      <c r="AP20" s="124">
        <f t="shared" si="84"/>
        <v>44113</v>
      </c>
      <c r="AQ20" s="124">
        <f t="shared" ref="AQ20" si="85">+AQ19+1</f>
        <v>44120</v>
      </c>
      <c r="AR20" s="176">
        <v>44125</v>
      </c>
      <c r="AS20" s="176">
        <v>44132</v>
      </c>
      <c r="AT20" s="176">
        <v>44139</v>
      </c>
      <c r="AU20" s="176">
        <f t="shared" ref="AU20:AW20" si="86">+AU19-1</f>
        <v>44152</v>
      </c>
      <c r="AV20" s="176">
        <f t="shared" si="86"/>
        <v>44153</v>
      </c>
      <c r="AW20" s="176">
        <f t="shared" si="86"/>
        <v>44160</v>
      </c>
      <c r="AX20" s="229"/>
      <c r="AY20" s="176">
        <f t="shared" ref="AY20:BA20" si="87">+AY19-1</f>
        <v>44173</v>
      </c>
      <c r="AZ20" s="176">
        <f t="shared" si="87"/>
        <v>44180</v>
      </c>
      <c r="BA20" s="176">
        <f t="shared" si="87"/>
        <v>44187</v>
      </c>
      <c r="BB20" s="176">
        <f t="shared" ref="BB20:BC20" si="88">+BB19-1</f>
        <v>44194</v>
      </c>
      <c r="BC20" s="176">
        <f t="shared" si="88"/>
        <v>44201</v>
      </c>
      <c r="BD20" s="176">
        <f>+BD19+6</f>
        <v>44210</v>
      </c>
      <c r="BE20" s="176">
        <f t="shared" ref="BE20:BK20" si="89">+BE19+6</f>
        <v>44217</v>
      </c>
      <c r="BF20" s="176">
        <f t="shared" si="89"/>
        <v>44224</v>
      </c>
      <c r="BG20" s="176">
        <f t="shared" si="89"/>
        <v>44231</v>
      </c>
      <c r="BH20" s="176">
        <f t="shared" si="89"/>
        <v>44238</v>
      </c>
      <c r="BI20" s="176">
        <f t="shared" si="89"/>
        <v>44245</v>
      </c>
      <c r="BJ20" s="176">
        <f t="shared" si="89"/>
        <v>44252</v>
      </c>
      <c r="BK20" s="176">
        <f t="shared" si="89"/>
        <v>44259</v>
      </c>
      <c r="BL20" s="176">
        <f t="shared" ref="BK20:BL20" si="90">+BL19-1</f>
        <v>44265</v>
      </c>
    </row>
    <row r="21" spans="1:64" ht="15.75" customHeight="1" x14ac:dyDescent="0.2">
      <c r="A21" s="40" t="s">
        <v>149</v>
      </c>
      <c r="B21" s="124">
        <f t="shared" ref="B21:J22" si="91">+B20+3</f>
        <v>43843</v>
      </c>
      <c r="C21" s="124">
        <f t="shared" si="91"/>
        <v>43850</v>
      </c>
      <c r="D21" s="124">
        <f t="shared" si="91"/>
        <v>43856</v>
      </c>
      <c r="E21" s="124">
        <v>43834</v>
      </c>
      <c r="F21" s="124">
        <f t="shared" si="91"/>
        <v>43871</v>
      </c>
      <c r="G21" s="124">
        <f t="shared" si="91"/>
        <v>43878</v>
      </c>
      <c r="H21" s="124">
        <f t="shared" si="91"/>
        <v>43885</v>
      </c>
      <c r="I21" s="124">
        <f t="shared" si="91"/>
        <v>43892</v>
      </c>
      <c r="J21" s="124">
        <f t="shared" si="91"/>
        <v>43899</v>
      </c>
      <c r="K21" s="124">
        <f t="shared" ref="K21:L21" si="92">+K20+3</f>
        <v>43906</v>
      </c>
      <c r="L21" s="124">
        <f t="shared" si="92"/>
        <v>43913</v>
      </c>
      <c r="M21" s="176" t="s">
        <v>118</v>
      </c>
      <c r="N21" s="124">
        <v>43921</v>
      </c>
      <c r="O21" s="124">
        <v>43928</v>
      </c>
      <c r="P21" s="124">
        <v>43935</v>
      </c>
      <c r="Q21" s="124">
        <v>43942</v>
      </c>
      <c r="R21" s="124">
        <v>43942</v>
      </c>
      <c r="S21" s="124">
        <f t="shared" ref="S21" si="93">+S20+3</f>
        <v>43954</v>
      </c>
      <c r="T21" s="189">
        <v>43962</v>
      </c>
      <c r="U21" s="131"/>
      <c r="V21" s="124">
        <f>+V20+3</f>
        <v>43984</v>
      </c>
      <c r="W21" s="124">
        <f>+W20+3</f>
        <v>43983</v>
      </c>
      <c r="X21" s="124">
        <f>+X20+2</f>
        <v>43989</v>
      </c>
      <c r="Y21" s="124">
        <f>+Y20+2</f>
        <v>43996</v>
      </c>
      <c r="Z21" s="124">
        <f>+Z20+3</f>
        <v>44004</v>
      </c>
      <c r="AA21" s="124">
        <f>+AA20+2</f>
        <v>44010</v>
      </c>
      <c r="AB21" s="124">
        <f>+AB20+2</f>
        <v>44017</v>
      </c>
      <c r="AC21" s="131"/>
      <c r="AD21" s="124">
        <v>44031</v>
      </c>
      <c r="AE21" s="124">
        <f>+AE20+2</f>
        <v>44038</v>
      </c>
      <c r="AF21" s="131"/>
      <c r="AG21" s="124">
        <f>+AG20+2</f>
        <v>44052</v>
      </c>
      <c r="AH21" s="124">
        <f>+AH20+2</f>
        <v>44059</v>
      </c>
      <c r="AI21" s="131"/>
      <c r="AJ21" s="124">
        <f>+AJ20+2</f>
        <v>44073</v>
      </c>
      <c r="AK21" s="124">
        <f>+AK20+2</f>
        <v>44080</v>
      </c>
      <c r="AL21" s="131"/>
      <c r="AM21" s="124">
        <f t="shared" ref="AM21:AQ21" si="94">+AM20+2</f>
        <v>44094</v>
      </c>
      <c r="AN21" s="124">
        <f t="shared" si="94"/>
        <v>44103</v>
      </c>
      <c r="AO21" s="124">
        <f t="shared" si="94"/>
        <v>44108</v>
      </c>
      <c r="AP21" s="124">
        <f t="shared" si="94"/>
        <v>44115</v>
      </c>
      <c r="AQ21" s="124">
        <f t="shared" si="94"/>
        <v>44122</v>
      </c>
      <c r="AR21" s="128">
        <f>+AR18+3</f>
        <v>44131</v>
      </c>
      <c r="AS21" s="124">
        <v>44138</v>
      </c>
      <c r="AT21" s="124">
        <f t="shared" ref="AT21:AW21" si="95">+AT18+3</f>
        <v>44145</v>
      </c>
      <c r="AU21" s="124">
        <f t="shared" si="95"/>
        <v>44158</v>
      </c>
      <c r="AV21" s="124">
        <f t="shared" si="95"/>
        <v>44159</v>
      </c>
      <c r="AW21" s="124">
        <f t="shared" si="95"/>
        <v>44166</v>
      </c>
      <c r="AX21" s="229"/>
      <c r="AY21" s="124">
        <f t="shared" ref="AY21:BA21" si="96">+AY18+3</f>
        <v>44179</v>
      </c>
      <c r="AZ21" s="124">
        <f t="shared" si="96"/>
        <v>44186</v>
      </c>
      <c r="BA21" s="124">
        <f t="shared" si="96"/>
        <v>44193</v>
      </c>
      <c r="BB21" s="124">
        <f t="shared" ref="BB21:BC21" si="97">+BB18+3</f>
        <v>44200</v>
      </c>
      <c r="BC21" s="124">
        <f t="shared" si="97"/>
        <v>44207</v>
      </c>
      <c r="BD21" s="124">
        <f>+BD18+8</f>
        <v>44216</v>
      </c>
      <c r="BE21" s="124">
        <f t="shared" ref="BE21:BK21" si="98">+BE18+8</f>
        <v>44223</v>
      </c>
      <c r="BF21" s="124">
        <f t="shared" si="98"/>
        <v>44230</v>
      </c>
      <c r="BG21" s="124">
        <f t="shared" si="98"/>
        <v>44237</v>
      </c>
      <c r="BH21" s="124">
        <f t="shared" si="98"/>
        <v>44244</v>
      </c>
      <c r="BI21" s="124">
        <f t="shared" si="98"/>
        <v>44251</v>
      </c>
      <c r="BJ21" s="124">
        <f t="shared" si="98"/>
        <v>44258</v>
      </c>
      <c r="BK21" s="124">
        <f t="shared" si="98"/>
        <v>44265</v>
      </c>
      <c r="BL21" s="124">
        <f t="shared" ref="BK21:BL21" si="99">+BL18+3</f>
        <v>44271</v>
      </c>
    </row>
    <row r="22" spans="1:64" ht="15.75" customHeight="1" x14ac:dyDescent="0.2">
      <c r="A22" s="40" t="s">
        <v>159</v>
      </c>
      <c r="B22" s="124">
        <f t="shared" si="91"/>
        <v>43846</v>
      </c>
      <c r="C22" s="124">
        <f t="shared" si="91"/>
        <v>43853</v>
      </c>
      <c r="D22" s="124">
        <f t="shared" si="91"/>
        <v>43859</v>
      </c>
      <c r="E22" s="124">
        <v>43866</v>
      </c>
      <c r="F22" s="124">
        <f t="shared" si="91"/>
        <v>43874</v>
      </c>
      <c r="G22" s="124">
        <f t="shared" si="91"/>
        <v>43881</v>
      </c>
      <c r="H22" s="124">
        <f t="shared" si="91"/>
        <v>43888</v>
      </c>
      <c r="I22" s="124">
        <f t="shared" si="91"/>
        <v>43895</v>
      </c>
      <c r="J22" s="124">
        <f t="shared" si="91"/>
        <v>43902</v>
      </c>
      <c r="K22" s="124">
        <f t="shared" ref="K22" si="100">+K21+3</f>
        <v>43909</v>
      </c>
      <c r="L22" s="176" t="s">
        <v>118</v>
      </c>
      <c r="M22" s="124">
        <v>43923</v>
      </c>
      <c r="N22" s="176" t="s">
        <v>118</v>
      </c>
      <c r="O22" s="124">
        <f t="shared" ref="O22:S22" si="101">+O21+3</f>
        <v>43931</v>
      </c>
      <c r="P22" s="124">
        <f t="shared" si="101"/>
        <v>43938</v>
      </c>
      <c r="Q22" s="176" t="s">
        <v>539</v>
      </c>
      <c r="R22" s="127"/>
      <c r="S22" s="124">
        <f t="shared" si="101"/>
        <v>43957</v>
      </c>
      <c r="T22" s="189">
        <v>43965</v>
      </c>
      <c r="U22" s="131"/>
      <c r="V22" s="124">
        <f>+V21+3</f>
        <v>43987</v>
      </c>
      <c r="W22" s="124">
        <f>+W21+3</f>
        <v>43986</v>
      </c>
      <c r="X22" s="124">
        <f>+X21+4</f>
        <v>43993</v>
      </c>
      <c r="Y22" s="124">
        <f>+Y21+4</f>
        <v>44000</v>
      </c>
      <c r="Z22" s="124">
        <f>+Z21+2</f>
        <v>44006</v>
      </c>
      <c r="AA22" s="124">
        <f>+AA21+4</f>
        <v>44014</v>
      </c>
      <c r="AB22" s="124">
        <f>+AB21+4</f>
        <v>44021</v>
      </c>
      <c r="AC22" s="131"/>
      <c r="AD22" s="124">
        <v>44035</v>
      </c>
      <c r="AE22" s="124">
        <f>+AE21+4</f>
        <v>44042</v>
      </c>
      <c r="AF22" s="131"/>
      <c r="AG22" s="124">
        <f>+AG21+4</f>
        <v>44056</v>
      </c>
      <c r="AH22" s="124">
        <f>+AH21+4</f>
        <v>44063</v>
      </c>
      <c r="AI22" s="131"/>
      <c r="AJ22" s="124">
        <f>+AJ21+4</f>
        <v>44077</v>
      </c>
      <c r="AK22" s="124">
        <f>+AK21+4</f>
        <v>44084</v>
      </c>
      <c r="AL22" s="131"/>
      <c r="AM22" s="124">
        <f t="shared" ref="AM22:AQ22" si="102">+AM21+4</f>
        <v>44098</v>
      </c>
      <c r="AN22" s="124">
        <f t="shared" si="102"/>
        <v>44107</v>
      </c>
      <c r="AO22" s="124">
        <f t="shared" si="102"/>
        <v>44112</v>
      </c>
      <c r="AP22" s="124">
        <f t="shared" si="102"/>
        <v>44119</v>
      </c>
      <c r="AQ22" s="124">
        <f t="shared" si="102"/>
        <v>44126</v>
      </c>
      <c r="AR22" s="124">
        <f>+AR21+1</f>
        <v>44132</v>
      </c>
      <c r="AS22" s="124">
        <f t="shared" ref="AS22:AW22" si="103">+AS21+1</f>
        <v>44139</v>
      </c>
      <c r="AT22" s="124">
        <f t="shared" si="103"/>
        <v>44146</v>
      </c>
      <c r="AU22" s="124">
        <f t="shared" si="103"/>
        <v>44159</v>
      </c>
      <c r="AV22" s="124">
        <f t="shared" si="103"/>
        <v>44160</v>
      </c>
      <c r="AW22" s="124">
        <f t="shared" si="103"/>
        <v>44167</v>
      </c>
      <c r="AX22" s="229"/>
      <c r="AY22" s="124">
        <f t="shared" ref="AY22:BA22" si="104">+AY21+1</f>
        <v>44180</v>
      </c>
      <c r="AZ22" s="124">
        <f t="shared" si="104"/>
        <v>44187</v>
      </c>
      <c r="BA22" s="124">
        <f t="shared" si="104"/>
        <v>44194</v>
      </c>
      <c r="BB22" s="124">
        <f t="shared" ref="BB22:BC22" si="105">+BB21+1</f>
        <v>44201</v>
      </c>
      <c r="BC22" s="124">
        <f t="shared" si="105"/>
        <v>44208</v>
      </c>
      <c r="BD22" s="124">
        <f t="shared" ref="BD22:BE22" si="106">+BD21+1</f>
        <v>44217</v>
      </c>
      <c r="BE22" s="124">
        <f t="shared" ref="BE22:BK22" si="107">+BE21+1</f>
        <v>44224</v>
      </c>
      <c r="BF22" s="124">
        <f t="shared" si="107"/>
        <v>44231</v>
      </c>
      <c r="BG22" s="124">
        <f t="shared" si="107"/>
        <v>44238</v>
      </c>
      <c r="BH22" s="124">
        <f t="shared" si="107"/>
        <v>44245</v>
      </c>
      <c r="BI22" s="124">
        <f t="shared" si="107"/>
        <v>44252</v>
      </c>
      <c r="BJ22" s="124">
        <f t="shared" si="107"/>
        <v>44259</v>
      </c>
      <c r="BK22" s="124">
        <f t="shared" si="107"/>
        <v>44266</v>
      </c>
      <c r="BL22" s="124">
        <f t="shared" ref="BK22:BL22" si="108">+BL21+1</f>
        <v>44272</v>
      </c>
    </row>
    <row r="23" spans="1:64" ht="15.75" customHeight="1" x14ac:dyDescent="0.2">
      <c r="A23" s="69" t="s">
        <v>169</v>
      </c>
      <c r="B23" s="124">
        <f t="shared" ref="B23:J23" si="109">+B22+2</f>
        <v>43848</v>
      </c>
      <c r="C23" s="124">
        <f t="shared" si="109"/>
        <v>43855</v>
      </c>
      <c r="D23" s="124">
        <f t="shared" si="109"/>
        <v>43861</v>
      </c>
      <c r="E23" s="124">
        <v>43869</v>
      </c>
      <c r="F23" s="124">
        <f t="shared" si="109"/>
        <v>43876</v>
      </c>
      <c r="G23" s="124">
        <f t="shared" si="109"/>
        <v>43883</v>
      </c>
      <c r="H23" s="124">
        <f t="shared" si="109"/>
        <v>43890</v>
      </c>
      <c r="I23" s="124">
        <f t="shared" si="109"/>
        <v>43897</v>
      </c>
      <c r="J23" s="124">
        <f t="shared" si="109"/>
        <v>43904</v>
      </c>
      <c r="K23" s="124">
        <f t="shared" ref="K23" si="110">+K22+2</f>
        <v>43911</v>
      </c>
      <c r="L23" s="176" t="s">
        <v>118</v>
      </c>
      <c r="M23" s="124">
        <v>43925</v>
      </c>
      <c r="N23" s="176" t="s">
        <v>118</v>
      </c>
      <c r="O23" s="124">
        <f t="shared" ref="O23:S23" si="111">+O22+2</f>
        <v>43933</v>
      </c>
      <c r="P23" s="124">
        <f t="shared" si="111"/>
        <v>43940</v>
      </c>
      <c r="Q23" s="124">
        <v>43946</v>
      </c>
      <c r="R23" s="127"/>
      <c r="S23" s="124">
        <f t="shared" si="111"/>
        <v>43959</v>
      </c>
      <c r="T23" s="189">
        <v>43967</v>
      </c>
      <c r="U23" s="131"/>
      <c r="V23" s="124">
        <f>+V22+2</f>
        <v>43989</v>
      </c>
      <c r="W23" s="124">
        <f>+W22+2</f>
        <v>43988</v>
      </c>
      <c r="X23" s="124">
        <f>+X22+2</f>
        <v>43995</v>
      </c>
      <c r="Y23" s="124">
        <f>+Y22+2</f>
        <v>44002</v>
      </c>
      <c r="Z23" s="124">
        <f>+Z22+2</f>
        <v>44008</v>
      </c>
      <c r="AA23" s="124">
        <f>+AA22+2</f>
        <v>44016</v>
      </c>
      <c r="AB23" s="124">
        <f>+AB22+2</f>
        <v>44023</v>
      </c>
      <c r="AC23" s="131"/>
      <c r="AD23" s="124">
        <v>44037</v>
      </c>
      <c r="AE23" s="124">
        <f>+AE22+2</f>
        <v>44044</v>
      </c>
      <c r="AF23" s="131"/>
      <c r="AG23" s="124">
        <f>+AG22+2</f>
        <v>44058</v>
      </c>
      <c r="AH23" s="124">
        <f>+AH22+2</f>
        <v>44065</v>
      </c>
      <c r="AI23" s="131"/>
      <c r="AJ23" s="124">
        <f>+AJ22+2</f>
        <v>44079</v>
      </c>
      <c r="AK23" s="124">
        <f>+AK22+2</f>
        <v>44086</v>
      </c>
      <c r="AL23" s="131"/>
      <c r="AM23" s="124">
        <f t="shared" ref="AM23:AQ23" si="112">+AM22+2</f>
        <v>44100</v>
      </c>
      <c r="AN23" s="124">
        <f t="shared" si="112"/>
        <v>44109</v>
      </c>
      <c r="AO23" s="124">
        <f t="shared" si="112"/>
        <v>44114</v>
      </c>
      <c r="AP23" s="124">
        <f t="shared" si="112"/>
        <v>44121</v>
      </c>
      <c r="AQ23" s="124">
        <f t="shared" si="112"/>
        <v>44128</v>
      </c>
      <c r="AR23" s="124">
        <f>+AR22+3</f>
        <v>44135</v>
      </c>
      <c r="AS23" s="124">
        <f t="shared" ref="AS23:AW23" si="113">+AS22+3</f>
        <v>44142</v>
      </c>
      <c r="AT23" s="124">
        <f t="shared" si="113"/>
        <v>44149</v>
      </c>
      <c r="AU23" s="124">
        <f t="shared" si="113"/>
        <v>44162</v>
      </c>
      <c r="AV23" s="124">
        <f t="shared" si="113"/>
        <v>44163</v>
      </c>
      <c r="AW23" s="124">
        <f t="shared" si="113"/>
        <v>44170</v>
      </c>
      <c r="AX23" s="229"/>
      <c r="AY23" s="124">
        <f t="shared" ref="AY23:BA23" si="114">+AY22+3</f>
        <v>44183</v>
      </c>
      <c r="AZ23" s="124">
        <f t="shared" si="114"/>
        <v>44190</v>
      </c>
      <c r="BA23" s="124">
        <f t="shared" si="114"/>
        <v>44197</v>
      </c>
      <c r="BB23" s="124">
        <f t="shared" ref="BB23:BC23" si="115">+BB22+3</f>
        <v>44204</v>
      </c>
      <c r="BC23" s="124">
        <f t="shared" si="115"/>
        <v>44211</v>
      </c>
      <c r="BD23" s="124">
        <f t="shared" ref="BD23:BE23" si="116">+BD22+3</f>
        <v>44220</v>
      </c>
      <c r="BE23" s="124">
        <f t="shared" ref="BE23:BK23" si="117">+BE22+3</f>
        <v>44227</v>
      </c>
      <c r="BF23" s="124">
        <f t="shared" si="117"/>
        <v>44234</v>
      </c>
      <c r="BG23" s="124">
        <f t="shared" si="117"/>
        <v>44241</v>
      </c>
      <c r="BH23" s="124">
        <f t="shared" si="117"/>
        <v>44248</v>
      </c>
      <c r="BI23" s="124">
        <f t="shared" si="117"/>
        <v>44255</v>
      </c>
      <c r="BJ23" s="124">
        <f t="shared" si="117"/>
        <v>44262</v>
      </c>
      <c r="BK23" s="124">
        <f t="shared" si="117"/>
        <v>44269</v>
      </c>
      <c r="BL23" s="124">
        <f t="shared" ref="BK23:BL23" si="118">+BL22+3</f>
        <v>44275</v>
      </c>
    </row>
    <row r="24" spans="1:64" ht="5.25" customHeight="1" x14ac:dyDescent="0.2">
      <c r="A24" s="77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262" t="s">
        <v>610</v>
      </c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5" spans="1:64" ht="15.75" customHeight="1" thickBot="1" x14ac:dyDescent="0.25">
      <c r="A25" s="245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263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8" customHeight="1" thickBot="1" x14ac:dyDescent="0.25">
      <c r="A26" s="85"/>
      <c r="AR26" s="259"/>
      <c r="AS26" s="260"/>
      <c r="AT26" s="260"/>
      <c r="AU26" s="260"/>
      <c r="AV26" s="260"/>
      <c r="AW26" s="260"/>
      <c r="AX26" s="260"/>
      <c r="AY26" s="260"/>
      <c r="AZ26" s="260"/>
      <c r="BA26" s="260"/>
      <c r="BB26" s="261"/>
    </row>
    <row r="27" spans="1:64" ht="15.75" customHeight="1" thickBot="1" x14ac:dyDescent="0.25">
      <c r="A27" s="1"/>
      <c r="AQ27" s="247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</row>
    <row r="28" spans="1:64" ht="15.75" customHeight="1" thickBot="1" x14ac:dyDescent="0.25">
      <c r="A28" s="183" t="s">
        <v>181</v>
      </c>
      <c r="B28" s="193"/>
      <c r="C28" s="184"/>
      <c r="D28" s="116"/>
      <c r="E28" s="116"/>
      <c r="F28" s="116"/>
      <c r="G28" s="116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216"/>
      <c r="AQ28" s="177"/>
      <c r="AR28" s="177"/>
      <c r="AS28" s="177"/>
      <c r="AT28" s="177"/>
      <c r="AU28" s="250"/>
      <c r="AV28" s="177"/>
      <c r="AW28" s="116"/>
      <c r="AX28" s="250"/>
      <c r="AY28" s="177"/>
      <c r="AZ28" s="177"/>
      <c r="BA28" s="177"/>
      <c r="BB28" s="177" t="s">
        <v>645</v>
      </c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</row>
    <row r="29" spans="1:64" ht="15.75" customHeight="1" x14ac:dyDescent="0.2">
      <c r="A29" s="182" t="s">
        <v>10</v>
      </c>
      <c r="B29" s="194"/>
      <c r="C29" s="147">
        <v>49</v>
      </c>
      <c r="D29" s="147">
        <v>50</v>
      </c>
      <c r="E29" s="147">
        <v>51</v>
      </c>
      <c r="F29" s="147">
        <v>52</v>
      </c>
      <c r="G29" s="147">
        <v>1</v>
      </c>
      <c r="H29" s="147">
        <f>+G29+1</f>
        <v>2</v>
      </c>
      <c r="I29" s="147">
        <f t="shared" ref="I29:L29" si="119">+H29+1</f>
        <v>3</v>
      </c>
      <c r="J29" s="147">
        <f t="shared" si="119"/>
        <v>4</v>
      </c>
      <c r="K29" s="147">
        <f t="shared" si="119"/>
        <v>5</v>
      </c>
      <c r="L29" s="147">
        <f t="shared" si="119"/>
        <v>6</v>
      </c>
      <c r="M29" s="147">
        <f>+L29+2</f>
        <v>8</v>
      </c>
      <c r="N29" s="147">
        <f t="shared" ref="N29:AV29" si="120">+M29+1</f>
        <v>9</v>
      </c>
      <c r="O29" s="147">
        <f t="shared" si="120"/>
        <v>10</v>
      </c>
      <c r="P29" s="147">
        <f t="shared" si="120"/>
        <v>11</v>
      </c>
      <c r="Q29" s="147">
        <f t="shared" si="120"/>
        <v>12</v>
      </c>
      <c r="R29" s="147">
        <f t="shared" si="120"/>
        <v>13</v>
      </c>
      <c r="S29" s="147">
        <f t="shared" si="120"/>
        <v>14</v>
      </c>
      <c r="T29" s="147">
        <f t="shared" si="120"/>
        <v>15</v>
      </c>
      <c r="U29" s="147">
        <f t="shared" si="120"/>
        <v>16</v>
      </c>
      <c r="V29" s="147">
        <f t="shared" si="120"/>
        <v>17</v>
      </c>
      <c r="W29" s="147">
        <f t="shared" si="120"/>
        <v>18</v>
      </c>
      <c r="X29" s="147">
        <f t="shared" si="120"/>
        <v>19</v>
      </c>
      <c r="Y29" s="147">
        <f t="shared" si="120"/>
        <v>20</v>
      </c>
      <c r="Z29" s="147">
        <f t="shared" si="120"/>
        <v>21</v>
      </c>
      <c r="AA29" s="147">
        <f t="shared" si="120"/>
        <v>22</v>
      </c>
      <c r="AB29" s="147">
        <f t="shared" si="120"/>
        <v>23</v>
      </c>
      <c r="AC29" s="147">
        <f t="shared" si="120"/>
        <v>24</v>
      </c>
      <c r="AD29" s="147">
        <f>+AC29+1</f>
        <v>25</v>
      </c>
      <c r="AE29" s="147">
        <f>+AD29+1</f>
        <v>26</v>
      </c>
      <c r="AF29" s="147">
        <f t="shared" si="120"/>
        <v>27</v>
      </c>
      <c r="AG29" s="147">
        <f t="shared" si="120"/>
        <v>28</v>
      </c>
      <c r="AH29" s="147">
        <f t="shared" si="120"/>
        <v>29</v>
      </c>
      <c r="AI29" s="147">
        <f t="shared" si="120"/>
        <v>30</v>
      </c>
      <c r="AJ29" s="147">
        <f t="shared" si="120"/>
        <v>31</v>
      </c>
      <c r="AK29" s="147">
        <f t="shared" si="120"/>
        <v>32</v>
      </c>
      <c r="AL29" s="147">
        <f t="shared" si="120"/>
        <v>33</v>
      </c>
      <c r="AM29" s="147">
        <f t="shared" si="120"/>
        <v>34</v>
      </c>
      <c r="AN29" s="147">
        <f t="shared" si="120"/>
        <v>35</v>
      </c>
      <c r="AO29" s="147">
        <f t="shared" si="120"/>
        <v>36</v>
      </c>
      <c r="AP29" s="217">
        <f t="shared" si="120"/>
        <v>37</v>
      </c>
      <c r="AQ29" s="217">
        <f t="shared" si="120"/>
        <v>38</v>
      </c>
      <c r="AR29" s="217">
        <f>+AQ29+1</f>
        <v>39</v>
      </c>
      <c r="AS29" s="217">
        <f t="shared" si="120"/>
        <v>40</v>
      </c>
      <c r="AT29" s="217">
        <f t="shared" si="120"/>
        <v>41</v>
      </c>
      <c r="AU29" s="217">
        <f t="shared" si="120"/>
        <v>42</v>
      </c>
      <c r="AV29" s="228">
        <f t="shared" si="120"/>
        <v>43</v>
      </c>
      <c r="AW29" s="228"/>
      <c r="AX29" s="228">
        <f>+AV29+1</f>
        <v>44</v>
      </c>
      <c r="AY29" s="228">
        <f t="shared" ref="AY29" si="121">+AX29+1</f>
        <v>45</v>
      </c>
      <c r="AZ29" s="228">
        <f t="shared" ref="AZ29" si="122">+AY29+1</f>
        <v>46</v>
      </c>
      <c r="BA29" s="228">
        <f t="shared" ref="BA29" si="123">+AZ29+1</f>
        <v>47</v>
      </c>
      <c r="BB29" s="228">
        <f t="shared" ref="BB29" si="124">+BA29+1</f>
        <v>48</v>
      </c>
      <c r="BC29" s="228">
        <f t="shared" ref="BC29" si="125">+BB29+1</f>
        <v>49</v>
      </c>
      <c r="BD29" s="228">
        <f t="shared" ref="BD29" si="126">+BC29+1</f>
        <v>50</v>
      </c>
      <c r="BE29" s="228">
        <f t="shared" ref="BE29:BL29" si="127">+BD29+1</f>
        <v>51</v>
      </c>
      <c r="BF29" s="228">
        <f t="shared" si="127"/>
        <v>52</v>
      </c>
      <c r="BG29" s="228">
        <f t="shared" si="127"/>
        <v>53</v>
      </c>
      <c r="BH29" s="228">
        <v>1</v>
      </c>
      <c r="BI29" s="228">
        <f t="shared" si="127"/>
        <v>2</v>
      </c>
      <c r="BJ29" s="228">
        <f t="shared" si="127"/>
        <v>3</v>
      </c>
      <c r="BK29" s="228">
        <f t="shared" si="127"/>
        <v>4</v>
      </c>
      <c r="BL29" s="228">
        <f t="shared" si="127"/>
        <v>5</v>
      </c>
    </row>
    <row r="30" spans="1:64" ht="15.75" customHeight="1" x14ac:dyDescent="0.2">
      <c r="A30" s="10" t="s">
        <v>11</v>
      </c>
      <c r="B30" s="195"/>
      <c r="C30" s="142" t="s">
        <v>464</v>
      </c>
      <c r="D30" s="142" t="s">
        <v>183</v>
      </c>
      <c r="E30" s="117" t="s">
        <v>186</v>
      </c>
      <c r="F30" s="142" t="s">
        <v>185</v>
      </c>
      <c r="G30" s="142" t="s">
        <v>331</v>
      </c>
      <c r="H30" s="117" t="s">
        <v>194</v>
      </c>
      <c r="I30" s="142" t="s">
        <v>401</v>
      </c>
      <c r="J30" s="142" t="s">
        <v>490</v>
      </c>
      <c r="K30" s="142" t="s">
        <v>492</v>
      </c>
      <c r="L30" s="142" t="s">
        <v>190</v>
      </c>
      <c r="M30" s="118" t="s">
        <v>430</v>
      </c>
      <c r="N30" s="142" t="s">
        <v>187</v>
      </c>
      <c r="O30" s="142" t="s">
        <v>449</v>
      </c>
      <c r="P30" s="142" t="s">
        <v>464</v>
      </c>
      <c r="Q30" s="142" t="s">
        <v>506</v>
      </c>
      <c r="R30" s="117" t="s">
        <v>186</v>
      </c>
      <c r="S30" s="142" t="s">
        <v>509</v>
      </c>
      <c r="T30" s="200" t="s">
        <v>430</v>
      </c>
      <c r="U30" s="142" t="s">
        <v>515</v>
      </c>
      <c r="V30" s="142" t="s">
        <v>401</v>
      </c>
      <c r="W30" s="142" t="s">
        <v>472</v>
      </c>
      <c r="X30" s="142" t="s">
        <v>531</v>
      </c>
      <c r="Y30" s="142" t="s">
        <v>190</v>
      </c>
      <c r="Z30" s="142" t="s">
        <v>187</v>
      </c>
      <c r="AA30" s="142" t="s">
        <v>449</v>
      </c>
      <c r="AB30" s="200" t="s">
        <v>430</v>
      </c>
      <c r="AC30" s="142" t="s">
        <v>546</v>
      </c>
      <c r="AD30" s="142" t="s">
        <v>548</v>
      </c>
      <c r="AE30" s="200" t="s">
        <v>430</v>
      </c>
      <c r="AF30" s="142" t="s">
        <v>185</v>
      </c>
      <c r="AG30" s="142" t="s">
        <v>193</v>
      </c>
      <c r="AH30" s="200" t="s">
        <v>430</v>
      </c>
      <c r="AI30" s="142" t="s">
        <v>472</v>
      </c>
      <c r="AJ30" s="142" t="s">
        <v>531</v>
      </c>
      <c r="AK30" s="142" t="s">
        <v>194</v>
      </c>
      <c r="AL30" s="142" t="s">
        <v>566</v>
      </c>
      <c r="AM30" s="142" t="s">
        <v>449</v>
      </c>
      <c r="AN30" s="142" t="s">
        <v>401</v>
      </c>
      <c r="AO30" s="142" t="s">
        <v>546</v>
      </c>
      <c r="AP30" s="218" t="s">
        <v>571</v>
      </c>
      <c r="AQ30" s="142" t="s">
        <v>548</v>
      </c>
      <c r="AR30" s="142" t="s">
        <v>185</v>
      </c>
      <c r="AS30" s="142" t="s">
        <v>585</v>
      </c>
      <c r="AT30" s="142" t="s">
        <v>193</v>
      </c>
      <c r="AU30" s="142" t="s">
        <v>472</v>
      </c>
      <c r="AV30" s="142" t="s">
        <v>531</v>
      </c>
      <c r="AW30" s="143" t="s">
        <v>616</v>
      </c>
      <c r="AX30" s="142" t="s">
        <v>194</v>
      </c>
      <c r="AY30" s="142" t="s">
        <v>566</v>
      </c>
      <c r="AZ30" s="142" t="s">
        <v>449</v>
      </c>
      <c r="BA30" s="142" t="s">
        <v>401</v>
      </c>
      <c r="BB30" s="142" t="s">
        <v>620</v>
      </c>
      <c r="BC30" s="142" t="s">
        <v>546</v>
      </c>
      <c r="BD30" s="142" t="s">
        <v>548</v>
      </c>
      <c r="BE30" s="142" t="s">
        <v>185</v>
      </c>
      <c r="BF30" s="142" t="s">
        <v>585</v>
      </c>
      <c r="BG30" s="142" t="s">
        <v>193</v>
      </c>
      <c r="BH30" s="142" t="s">
        <v>472</v>
      </c>
      <c r="BI30" s="142" t="s">
        <v>531</v>
      </c>
      <c r="BJ30" s="142" t="s">
        <v>187</v>
      </c>
      <c r="BK30" s="142" t="s">
        <v>566</v>
      </c>
      <c r="BL30" s="142" t="s">
        <v>449</v>
      </c>
    </row>
    <row r="31" spans="1:64" ht="15.75" customHeight="1" x14ac:dyDescent="0.2">
      <c r="A31" s="10"/>
      <c r="B31" s="195"/>
      <c r="C31" s="142" t="s">
        <v>444</v>
      </c>
      <c r="D31" s="142" t="s">
        <v>420</v>
      </c>
      <c r="E31" s="117" t="s">
        <v>24</v>
      </c>
      <c r="F31" s="142" t="s">
        <v>444</v>
      </c>
      <c r="G31" s="142" t="s">
        <v>24</v>
      </c>
      <c r="H31" s="117" t="s">
        <v>196</v>
      </c>
      <c r="I31" s="142" t="s">
        <v>24</v>
      </c>
      <c r="J31" s="142" t="s">
        <v>420</v>
      </c>
      <c r="K31" s="142" t="s">
        <v>420</v>
      </c>
      <c r="L31" s="142" t="s">
        <v>420</v>
      </c>
      <c r="M31" s="118" t="s">
        <v>431</v>
      </c>
      <c r="N31" s="142" t="s">
        <v>420</v>
      </c>
      <c r="O31" s="142" t="s">
        <v>420</v>
      </c>
      <c r="P31" s="142" t="s">
        <v>420</v>
      </c>
      <c r="Q31" s="142" t="s">
        <v>420</v>
      </c>
      <c r="R31" s="117" t="s">
        <v>24</v>
      </c>
      <c r="S31" s="142" t="s">
        <v>441</v>
      </c>
      <c r="T31" s="200" t="s">
        <v>431</v>
      </c>
      <c r="U31" s="142" t="s">
        <v>420</v>
      </c>
      <c r="V31" s="142" t="s">
        <v>24</v>
      </c>
      <c r="W31" s="142" t="s">
        <v>420</v>
      </c>
      <c r="X31" s="142" t="s">
        <v>196</v>
      </c>
      <c r="Y31" s="142" t="s">
        <v>196</v>
      </c>
      <c r="Z31" s="142" t="s">
        <v>196</v>
      </c>
      <c r="AA31" s="142" t="s">
        <v>196</v>
      </c>
      <c r="AB31" s="200" t="s">
        <v>431</v>
      </c>
      <c r="AC31" s="142" t="s">
        <v>196</v>
      </c>
      <c r="AD31" s="142" t="s">
        <v>24</v>
      </c>
      <c r="AE31" s="200" t="s">
        <v>431</v>
      </c>
      <c r="AF31" s="142" t="s">
        <v>196</v>
      </c>
      <c r="AG31" s="142" t="s">
        <v>420</v>
      </c>
      <c r="AH31" s="200" t="s">
        <v>431</v>
      </c>
      <c r="AI31" s="142" t="s">
        <v>420</v>
      </c>
      <c r="AJ31" s="142" t="s">
        <v>196</v>
      </c>
      <c r="AK31" s="117" t="s">
        <v>196</v>
      </c>
      <c r="AL31" s="142" t="s">
        <v>196</v>
      </c>
      <c r="AM31" s="142" t="s">
        <v>196</v>
      </c>
      <c r="AN31" s="142" t="s">
        <v>24</v>
      </c>
      <c r="AO31" s="142" t="s">
        <v>196</v>
      </c>
      <c r="AP31" s="218" t="s">
        <v>24</v>
      </c>
      <c r="AQ31" s="142" t="s">
        <v>24</v>
      </c>
      <c r="AR31" s="142" t="s">
        <v>196</v>
      </c>
      <c r="AS31" s="142" t="s">
        <v>24</v>
      </c>
      <c r="AT31" s="142" t="s">
        <v>420</v>
      </c>
      <c r="AU31" s="142" t="s">
        <v>420</v>
      </c>
      <c r="AV31" s="142" t="s">
        <v>196</v>
      </c>
      <c r="AW31" s="117"/>
      <c r="AX31" s="142" t="s">
        <v>420</v>
      </c>
      <c r="AY31" s="142" t="s">
        <v>420</v>
      </c>
      <c r="AZ31" s="142" t="s">
        <v>420</v>
      </c>
      <c r="BA31" s="142" t="s">
        <v>420</v>
      </c>
      <c r="BB31" s="142" t="s">
        <v>420</v>
      </c>
      <c r="BC31" s="142" t="s">
        <v>420</v>
      </c>
      <c r="BD31" s="142" t="s">
        <v>24</v>
      </c>
      <c r="BE31" s="142" t="s">
        <v>196</v>
      </c>
      <c r="BF31" s="142" t="s">
        <v>24</v>
      </c>
      <c r="BG31" s="142" t="s">
        <v>420</v>
      </c>
      <c r="BH31" s="142" t="s">
        <v>420</v>
      </c>
      <c r="BI31" s="142" t="s">
        <v>420</v>
      </c>
      <c r="BJ31" s="142" t="s">
        <v>420</v>
      </c>
      <c r="BK31" s="142" t="s">
        <v>444</v>
      </c>
      <c r="BL31" s="142" t="s">
        <v>444</v>
      </c>
    </row>
    <row r="32" spans="1:64" ht="15.75" customHeight="1" x14ac:dyDescent="0.2">
      <c r="A32" s="156" t="s">
        <v>27</v>
      </c>
      <c r="B32" s="196"/>
      <c r="C32" s="119" t="s">
        <v>452</v>
      </c>
      <c r="D32" s="119" t="s">
        <v>453</v>
      </c>
      <c r="E32" s="119">
        <v>945</v>
      </c>
      <c r="F32" s="119" t="s">
        <v>456</v>
      </c>
      <c r="G32" s="119">
        <v>947</v>
      </c>
      <c r="H32" s="119" t="s">
        <v>469</v>
      </c>
      <c r="I32" s="119">
        <v>949</v>
      </c>
      <c r="J32" s="119" t="s">
        <v>473</v>
      </c>
      <c r="K32" s="119" t="s">
        <v>476</v>
      </c>
      <c r="L32" s="119" t="s">
        <v>498</v>
      </c>
      <c r="M32" s="178"/>
      <c r="N32" s="119" t="s">
        <v>499</v>
      </c>
      <c r="O32" s="119" t="s">
        <v>500</v>
      </c>
      <c r="P32" s="119" t="s">
        <v>501</v>
      </c>
      <c r="Q32" s="119" t="s">
        <v>502</v>
      </c>
      <c r="R32" s="119">
        <v>2006</v>
      </c>
      <c r="S32" s="119" t="s">
        <v>511</v>
      </c>
      <c r="T32" s="119"/>
      <c r="U32" s="119" t="s">
        <v>513</v>
      </c>
      <c r="V32" s="119">
        <v>2010</v>
      </c>
      <c r="W32" s="119" t="s">
        <v>514</v>
      </c>
      <c r="X32" s="119" t="s">
        <v>517</v>
      </c>
      <c r="Y32" s="119" t="s">
        <v>526</v>
      </c>
      <c r="Z32" s="119" t="s">
        <v>528</v>
      </c>
      <c r="AA32" s="119" t="s">
        <v>529</v>
      </c>
      <c r="AB32" s="131"/>
      <c r="AC32" s="119" t="s">
        <v>542</v>
      </c>
      <c r="AD32" s="119">
        <v>2018</v>
      </c>
      <c r="AE32" s="131"/>
      <c r="AF32" s="119" t="s">
        <v>554</v>
      </c>
      <c r="AG32" s="119" t="s">
        <v>555</v>
      </c>
      <c r="AH32" s="131"/>
      <c r="AI32" s="119" t="s">
        <v>578</v>
      </c>
      <c r="AJ32" s="119" t="s">
        <v>579</v>
      </c>
      <c r="AK32" s="119" t="s">
        <v>580</v>
      </c>
      <c r="AL32" s="119" t="s">
        <v>576</v>
      </c>
      <c r="AM32" s="119" t="s">
        <v>577</v>
      </c>
      <c r="AN32" s="119">
        <v>28</v>
      </c>
      <c r="AO32" s="119" t="s">
        <v>581</v>
      </c>
      <c r="AP32" s="119" t="s">
        <v>582</v>
      </c>
      <c r="AQ32" s="119">
        <v>2031</v>
      </c>
      <c r="AR32" s="119" t="s">
        <v>586</v>
      </c>
      <c r="AS32" s="119">
        <v>2033</v>
      </c>
      <c r="AT32" s="119" t="s">
        <v>587</v>
      </c>
      <c r="AU32" s="119" t="s">
        <v>598</v>
      </c>
      <c r="AV32" s="119" t="s">
        <v>600</v>
      </c>
      <c r="AW32" s="149"/>
      <c r="AX32" s="119" t="s">
        <v>626</v>
      </c>
      <c r="AY32" s="119" t="s">
        <v>625</v>
      </c>
      <c r="AZ32" s="119" t="s">
        <v>627</v>
      </c>
      <c r="BA32" s="119">
        <v>2040</v>
      </c>
      <c r="BB32" s="119" t="s">
        <v>628</v>
      </c>
      <c r="BC32" s="119" t="s">
        <v>629</v>
      </c>
      <c r="BD32" s="119">
        <v>2043</v>
      </c>
      <c r="BE32" s="119" t="s">
        <v>630</v>
      </c>
      <c r="BF32" s="119">
        <v>2045</v>
      </c>
      <c r="BG32" s="119" t="s">
        <v>646</v>
      </c>
      <c r="BH32" s="119" t="s">
        <v>647</v>
      </c>
      <c r="BI32" s="119" t="s">
        <v>648</v>
      </c>
      <c r="BJ32" s="119" t="s">
        <v>650</v>
      </c>
      <c r="BK32" s="119" t="s">
        <v>651</v>
      </c>
      <c r="BL32" s="119" t="s">
        <v>652</v>
      </c>
    </row>
    <row r="33" spans="1:64" ht="15.75" customHeight="1" x14ac:dyDescent="0.2">
      <c r="A33" s="23"/>
      <c r="B33" s="197"/>
      <c r="C33" s="122" t="s">
        <v>463</v>
      </c>
      <c r="D33" s="122" t="s">
        <v>454</v>
      </c>
      <c r="E33" s="122" t="s">
        <v>455</v>
      </c>
      <c r="F33" s="122" t="s">
        <v>457</v>
      </c>
      <c r="G33" s="122" t="s">
        <v>458</v>
      </c>
      <c r="H33" s="122" t="s">
        <v>470</v>
      </c>
      <c r="I33" s="122" t="s">
        <v>471</v>
      </c>
      <c r="J33" s="122" t="s">
        <v>491</v>
      </c>
      <c r="K33" s="122" t="s">
        <v>493</v>
      </c>
      <c r="L33" s="122" t="s">
        <v>494</v>
      </c>
      <c r="M33" s="127"/>
      <c r="N33" s="122" t="s">
        <v>495</v>
      </c>
      <c r="O33" s="122" t="s">
        <v>496</v>
      </c>
      <c r="P33" s="122" t="s">
        <v>497</v>
      </c>
      <c r="Q33" s="122" t="s">
        <v>507</v>
      </c>
      <c r="R33" s="122" t="s">
        <v>508</v>
      </c>
      <c r="S33" s="122" t="s">
        <v>510</v>
      </c>
      <c r="T33" s="122"/>
      <c r="U33" s="122" t="s">
        <v>516</v>
      </c>
      <c r="V33" s="122" t="s">
        <v>512</v>
      </c>
      <c r="W33" s="122" t="s">
        <v>533</v>
      </c>
      <c r="X33" s="122" t="s">
        <v>532</v>
      </c>
      <c r="Y33" s="122" t="s">
        <v>525</v>
      </c>
      <c r="Z33" s="122" t="s">
        <v>527</v>
      </c>
      <c r="AA33" s="122" t="s">
        <v>530</v>
      </c>
      <c r="AB33" s="131"/>
      <c r="AC33" s="122" t="s">
        <v>545</v>
      </c>
      <c r="AD33" s="122" t="s">
        <v>547</v>
      </c>
      <c r="AE33" s="131"/>
      <c r="AF33" s="122" t="s">
        <v>556</v>
      </c>
      <c r="AG33" s="122" t="s">
        <v>557</v>
      </c>
      <c r="AH33" s="131"/>
      <c r="AI33" s="122" t="s">
        <v>558</v>
      </c>
      <c r="AJ33" s="122" t="s">
        <v>559</v>
      </c>
      <c r="AK33" s="122" t="s">
        <v>569</v>
      </c>
      <c r="AL33" s="122" t="s">
        <v>573</v>
      </c>
      <c r="AM33" s="122" t="s">
        <v>560</v>
      </c>
      <c r="AN33" s="122" t="s">
        <v>567</v>
      </c>
      <c r="AO33" s="122" t="s">
        <v>568</v>
      </c>
      <c r="AP33" s="219" t="s">
        <v>570</v>
      </c>
      <c r="AQ33" s="122" t="s">
        <v>572</v>
      </c>
      <c r="AR33" s="122" t="s">
        <v>588</v>
      </c>
      <c r="AS33" s="122" t="s">
        <v>589</v>
      </c>
      <c r="AT33" s="122" t="s">
        <v>590</v>
      </c>
      <c r="AU33" s="122" t="s">
        <v>597</v>
      </c>
      <c r="AV33" s="122" t="s">
        <v>599</v>
      </c>
      <c r="AW33" s="249"/>
      <c r="AX33" s="122" t="s">
        <v>601</v>
      </c>
      <c r="AY33" s="122" t="s">
        <v>607</v>
      </c>
      <c r="AZ33" s="122" t="s">
        <v>608</v>
      </c>
      <c r="BA33" s="122" t="s">
        <v>609</v>
      </c>
      <c r="BB33" s="122" t="s">
        <v>623</v>
      </c>
      <c r="BC33" s="122" t="s">
        <v>621</v>
      </c>
      <c r="BD33" s="122" t="s">
        <v>622</v>
      </c>
      <c r="BE33" s="122" t="s">
        <v>624</v>
      </c>
      <c r="BF33" s="122" t="s">
        <v>639</v>
      </c>
      <c r="BG33" s="122" t="s">
        <v>640</v>
      </c>
      <c r="BH33" s="122" t="s">
        <v>641</v>
      </c>
      <c r="BI33" s="122" t="s">
        <v>642</v>
      </c>
      <c r="BJ33" s="122" t="s">
        <v>649</v>
      </c>
      <c r="BK33" s="122" t="s">
        <v>643</v>
      </c>
      <c r="BL33" s="122" t="s">
        <v>644</v>
      </c>
    </row>
    <row r="34" spans="1:64" ht="15.75" customHeight="1" x14ac:dyDescent="0.2">
      <c r="A34" s="31" t="s">
        <v>117</v>
      </c>
      <c r="B34" s="198"/>
      <c r="C34" s="175">
        <v>43812</v>
      </c>
      <c r="D34" s="137">
        <v>43815</v>
      </c>
      <c r="E34" s="175">
        <v>43821</v>
      </c>
      <c r="F34" s="137">
        <v>43827</v>
      </c>
      <c r="G34" s="137">
        <v>43834</v>
      </c>
      <c r="H34" s="137">
        <v>43841</v>
      </c>
      <c r="I34" s="175">
        <v>43851</v>
      </c>
      <c r="J34" s="175">
        <v>43862</v>
      </c>
      <c r="K34" s="137">
        <v>43865</v>
      </c>
      <c r="L34" s="137">
        <v>43869</v>
      </c>
      <c r="M34" s="127"/>
      <c r="N34" s="124">
        <v>43884</v>
      </c>
      <c r="O34" s="124">
        <v>43890</v>
      </c>
      <c r="P34" s="175">
        <v>43901</v>
      </c>
      <c r="Q34" s="137">
        <v>43904</v>
      </c>
      <c r="R34" s="175">
        <v>43914</v>
      </c>
      <c r="S34" s="137">
        <v>43918</v>
      </c>
      <c r="T34" s="187"/>
      <c r="U34" s="137">
        <v>43932</v>
      </c>
      <c r="V34" s="137">
        <v>43939</v>
      </c>
      <c r="W34" s="137">
        <v>43946</v>
      </c>
      <c r="X34" s="137">
        <v>43953</v>
      </c>
      <c r="Y34" s="137">
        <v>43960</v>
      </c>
      <c r="Z34" s="137">
        <v>43967</v>
      </c>
      <c r="AA34" s="137">
        <v>43973</v>
      </c>
      <c r="AB34" s="187"/>
      <c r="AC34" s="137">
        <v>43988</v>
      </c>
      <c r="AD34" s="137">
        <f>+AC34+7</f>
        <v>43995</v>
      </c>
      <c r="AE34" s="187"/>
      <c r="AF34" s="175">
        <v>44013</v>
      </c>
      <c r="AG34" s="204">
        <v>44019</v>
      </c>
      <c r="AH34" s="187"/>
      <c r="AI34" s="137">
        <v>44030</v>
      </c>
      <c r="AJ34" s="223">
        <v>44040</v>
      </c>
      <c r="AK34" s="226">
        <v>44052</v>
      </c>
      <c r="AL34" s="209" t="s">
        <v>563</v>
      </c>
      <c r="AM34" s="137">
        <v>44058</v>
      </c>
      <c r="AN34" s="137">
        <v>44065</v>
      </c>
      <c r="AO34" s="223">
        <v>44074</v>
      </c>
      <c r="AP34" s="220">
        <v>44079</v>
      </c>
      <c r="AQ34" s="137">
        <v>44086</v>
      </c>
      <c r="AR34" s="239">
        <v>44099</v>
      </c>
      <c r="AS34" s="137">
        <v>44100</v>
      </c>
      <c r="AT34" s="239">
        <v>44115</v>
      </c>
      <c r="AU34" s="137">
        <v>44117</v>
      </c>
      <c r="AV34" s="239">
        <v>44128</v>
      </c>
      <c r="AW34" s="229"/>
      <c r="AX34" s="223">
        <v>44135</v>
      </c>
      <c r="AY34" s="209" t="s">
        <v>563</v>
      </c>
      <c r="AZ34" s="204">
        <v>44149</v>
      </c>
      <c r="BA34" s="137">
        <f>+AZ34+7</f>
        <v>44156</v>
      </c>
      <c r="BB34" s="137">
        <f t="shared" ref="BB34:BL34" si="128">+BA34+7</f>
        <v>44163</v>
      </c>
      <c r="BC34" s="137">
        <f t="shared" si="128"/>
        <v>44170</v>
      </c>
      <c r="BD34" s="137">
        <f t="shared" si="128"/>
        <v>44177</v>
      </c>
      <c r="BE34" s="137">
        <f t="shared" si="128"/>
        <v>44184</v>
      </c>
      <c r="BF34" s="137">
        <f t="shared" si="128"/>
        <v>44191</v>
      </c>
      <c r="BG34" s="137">
        <f t="shared" si="128"/>
        <v>44198</v>
      </c>
      <c r="BH34" s="137">
        <f t="shared" si="128"/>
        <v>44205</v>
      </c>
      <c r="BI34" s="137">
        <f t="shared" si="128"/>
        <v>44212</v>
      </c>
      <c r="BJ34" s="137">
        <f t="shared" si="128"/>
        <v>44219</v>
      </c>
      <c r="BK34" s="137">
        <f t="shared" si="128"/>
        <v>44226</v>
      </c>
      <c r="BL34" s="137">
        <f t="shared" si="128"/>
        <v>44233</v>
      </c>
    </row>
    <row r="35" spans="1:64" ht="15.75" customHeight="1" x14ac:dyDescent="0.2">
      <c r="A35" s="40" t="s">
        <v>243</v>
      </c>
      <c r="B35" s="198"/>
      <c r="C35" s="124">
        <f t="shared" ref="C35:H36" si="129">+C34+2</f>
        <v>43814</v>
      </c>
      <c r="D35" s="164" t="s">
        <v>118</v>
      </c>
      <c r="E35" s="159">
        <v>43820</v>
      </c>
      <c r="F35" s="124">
        <f t="shared" si="129"/>
        <v>43829</v>
      </c>
      <c r="G35" s="124">
        <f t="shared" si="129"/>
        <v>43836</v>
      </c>
      <c r="H35" s="124">
        <f t="shared" si="129"/>
        <v>43843</v>
      </c>
      <c r="I35" s="159">
        <v>43849</v>
      </c>
      <c r="J35" s="179">
        <v>43863</v>
      </c>
      <c r="K35" s="164" t="s">
        <v>118</v>
      </c>
      <c r="L35" s="124">
        <f t="shared" ref="L35" si="130">+L34+2</f>
        <v>43871</v>
      </c>
      <c r="M35" s="127"/>
      <c r="N35" s="124">
        <v>43885</v>
      </c>
      <c r="O35" s="124">
        <v>43892</v>
      </c>
      <c r="P35" s="159">
        <v>43899</v>
      </c>
      <c r="Q35" s="124">
        <f t="shared" ref="Q35" si="131">+Q34+2</f>
        <v>43906</v>
      </c>
      <c r="R35" s="159">
        <v>43912</v>
      </c>
      <c r="S35" s="124">
        <f t="shared" ref="S35" si="132">+S34+2</f>
        <v>43920</v>
      </c>
      <c r="T35" s="131"/>
      <c r="U35" s="124">
        <f t="shared" ref="U35:W35" si="133">+U34+2</f>
        <v>43934</v>
      </c>
      <c r="V35" s="124">
        <f t="shared" si="133"/>
        <v>43941</v>
      </c>
      <c r="W35" s="124">
        <f t="shared" si="133"/>
        <v>43948</v>
      </c>
      <c r="X35" s="124">
        <f t="shared" ref="X35:Y36" si="134">+X34+2</f>
        <v>43955</v>
      </c>
      <c r="Y35" s="124">
        <f t="shared" si="134"/>
        <v>43962</v>
      </c>
      <c r="Z35" s="124">
        <f t="shared" ref="Z35" si="135">+Z34+2</f>
        <v>43969</v>
      </c>
      <c r="AA35" s="124">
        <v>43976</v>
      </c>
      <c r="AB35" s="131"/>
      <c r="AC35" s="124">
        <f t="shared" ref="AC35" si="136">+AC34+2</f>
        <v>43990</v>
      </c>
      <c r="AD35" s="124">
        <f t="shared" ref="AD35" si="137">+AD34+2</f>
        <v>43997</v>
      </c>
      <c r="AE35" s="131"/>
      <c r="AF35" s="159">
        <v>44010</v>
      </c>
      <c r="AG35" s="204">
        <v>44021</v>
      </c>
      <c r="AH35" s="131"/>
      <c r="AI35" s="124">
        <f t="shared" ref="AI35:AM35" si="138">+AI34+2</f>
        <v>44032</v>
      </c>
      <c r="AJ35" s="214">
        <v>44038</v>
      </c>
      <c r="AK35" s="209" t="s">
        <v>563</v>
      </c>
      <c r="AL35" s="124">
        <v>44054</v>
      </c>
      <c r="AM35" s="124">
        <f t="shared" si="138"/>
        <v>44060</v>
      </c>
      <c r="AN35" s="176">
        <v>44070</v>
      </c>
      <c r="AO35" s="176">
        <v>44073</v>
      </c>
      <c r="AP35" s="189">
        <f t="shared" ref="AP35:AQ35" si="139">+AP34+2</f>
        <v>44081</v>
      </c>
      <c r="AQ35" s="124">
        <f t="shared" si="139"/>
        <v>44088</v>
      </c>
      <c r="AR35" s="214">
        <v>44097</v>
      </c>
      <c r="AS35" s="124">
        <f t="shared" ref="AS35" si="140">+AS34+2</f>
        <v>44102</v>
      </c>
      <c r="AT35" s="214">
        <v>44113</v>
      </c>
      <c r="AU35" s="124">
        <f t="shared" ref="AU35" si="141">+AU34+2</f>
        <v>44119</v>
      </c>
      <c r="AV35" s="209" t="s">
        <v>563</v>
      </c>
      <c r="AW35" s="229"/>
      <c r="AX35" s="223">
        <v>44137</v>
      </c>
      <c r="AY35" s="214">
        <v>44147</v>
      </c>
      <c r="AZ35" s="128">
        <f t="shared" ref="AZ35:BA35" si="142">+AZ34+2</f>
        <v>44151</v>
      </c>
      <c r="BA35" s="124">
        <f t="shared" si="142"/>
        <v>44158</v>
      </c>
      <c r="BB35" s="124">
        <f t="shared" ref="BB35:BC35" si="143">+BB34+2</f>
        <v>44165</v>
      </c>
      <c r="BC35" s="124">
        <f t="shared" si="143"/>
        <v>44172</v>
      </c>
      <c r="BD35" s="124">
        <f t="shared" ref="BD35:BE35" si="144">+BD34+2</f>
        <v>44179</v>
      </c>
      <c r="BE35" s="124">
        <f t="shared" si="144"/>
        <v>44186</v>
      </c>
      <c r="BF35" s="124">
        <f t="shared" ref="BF35:BJ35" si="145">+BF34+2</f>
        <v>44193</v>
      </c>
      <c r="BG35" s="124">
        <f t="shared" si="145"/>
        <v>44200</v>
      </c>
      <c r="BH35" s="124">
        <f t="shared" si="145"/>
        <v>44207</v>
      </c>
      <c r="BI35" s="124">
        <f t="shared" si="145"/>
        <v>44214</v>
      </c>
      <c r="BJ35" s="124">
        <f t="shared" si="145"/>
        <v>44221</v>
      </c>
      <c r="BK35" s="124">
        <f t="shared" ref="BK35:BL35" si="146">+BK34+2</f>
        <v>44228</v>
      </c>
      <c r="BL35" s="124">
        <f t="shared" si="146"/>
        <v>44235</v>
      </c>
    </row>
    <row r="36" spans="1:64" s="158" customFormat="1" ht="23.25" customHeight="1" x14ac:dyDescent="0.2">
      <c r="A36" s="51" t="s">
        <v>128</v>
      </c>
      <c r="B36" s="230"/>
      <c r="C36" s="231">
        <v>43810</v>
      </c>
      <c r="D36" s="232">
        <v>43817</v>
      </c>
      <c r="E36" s="232">
        <v>43824</v>
      </c>
      <c r="F36" s="232">
        <f t="shared" si="129"/>
        <v>43831</v>
      </c>
      <c r="G36" s="232">
        <f t="shared" si="129"/>
        <v>43838</v>
      </c>
      <c r="H36" s="232">
        <f t="shared" si="129"/>
        <v>43845</v>
      </c>
      <c r="I36" s="232">
        <v>43853</v>
      </c>
      <c r="J36" s="231">
        <v>43859</v>
      </c>
      <c r="K36" s="232">
        <v>43866</v>
      </c>
      <c r="L36" s="232">
        <f t="shared" ref="L36" si="147">+L35+2</f>
        <v>43873</v>
      </c>
      <c r="M36" s="233"/>
      <c r="N36" s="232">
        <v>43888</v>
      </c>
      <c r="O36" s="232">
        <v>43894</v>
      </c>
      <c r="P36" s="232">
        <v>43903</v>
      </c>
      <c r="Q36" s="232">
        <f t="shared" ref="Q36" si="148">+Q35+2</f>
        <v>43908</v>
      </c>
      <c r="R36" s="232">
        <v>43916</v>
      </c>
      <c r="S36" s="232">
        <f t="shared" ref="S36" si="149">+S35+2</f>
        <v>43922</v>
      </c>
      <c r="T36" s="234"/>
      <c r="U36" s="232">
        <f>+U35+2</f>
        <v>43936</v>
      </c>
      <c r="V36" s="232">
        <f t="shared" ref="V36:W36" si="150">+V35+2</f>
        <v>43943</v>
      </c>
      <c r="W36" s="232">
        <f t="shared" si="150"/>
        <v>43950</v>
      </c>
      <c r="X36" s="232">
        <f t="shared" si="134"/>
        <v>43957</v>
      </c>
      <c r="Y36" s="232">
        <f t="shared" si="134"/>
        <v>43964</v>
      </c>
      <c r="Z36" s="232">
        <f t="shared" ref="Z36:AA36" si="151">+Z35+2</f>
        <v>43971</v>
      </c>
      <c r="AA36" s="232">
        <f t="shared" si="151"/>
        <v>43978</v>
      </c>
      <c r="AB36" s="234"/>
      <c r="AC36" s="232">
        <f t="shared" ref="AC36" si="152">+AC35+2</f>
        <v>43992</v>
      </c>
      <c r="AD36" s="235">
        <v>44004</v>
      </c>
      <c r="AE36" s="234"/>
      <c r="AF36" s="232">
        <v>44014</v>
      </c>
      <c r="AG36" s="236">
        <v>44017</v>
      </c>
      <c r="AH36" s="234"/>
      <c r="AI36" s="232">
        <f t="shared" ref="AI36:AM36" si="153">+AI35+2</f>
        <v>44034</v>
      </c>
      <c r="AJ36" s="235">
        <v>44043</v>
      </c>
      <c r="AK36" s="237">
        <v>44049</v>
      </c>
      <c r="AL36" s="232">
        <v>44055</v>
      </c>
      <c r="AM36" s="232">
        <f t="shared" si="153"/>
        <v>44062</v>
      </c>
      <c r="AN36" s="235">
        <v>44072</v>
      </c>
      <c r="AO36" s="209" t="s">
        <v>563</v>
      </c>
      <c r="AP36" s="238">
        <f t="shared" ref="AP36" si="154">+AP35+2</f>
        <v>44083</v>
      </c>
      <c r="AQ36" s="241" t="s">
        <v>602</v>
      </c>
      <c r="AR36" s="236">
        <v>44096</v>
      </c>
      <c r="AS36" s="241" t="s">
        <v>612</v>
      </c>
      <c r="AT36" s="236">
        <v>44109</v>
      </c>
      <c r="AU36" s="209" t="s">
        <v>563</v>
      </c>
      <c r="AV36" s="236">
        <v>44125</v>
      </c>
      <c r="AW36" s="229"/>
      <c r="AX36" s="223">
        <v>44141</v>
      </c>
      <c r="AY36" s="236">
        <v>44144</v>
      </c>
      <c r="AZ36" s="251">
        <f t="shared" ref="AZ36:BA36" si="155">+AZ35+2</f>
        <v>44153</v>
      </c>
      <c r="BA36" s="232">
        <f t="shared" si="155"/>
        <v>44160</v>
      </c>
      <c r="BB36" s="232">
        <f t="shared" ref="BB36:BC36" si="156">+BB35+2</f>
        <v>44167</v>
      </c>
      <c r="BC36" s="232">
        <f t="shared" si="156"/>
        <v>44174</v>
      </c>
      <c r="BD36" s="232">
        <f t="shared" ref="BD36:BE36" si="157">+BD35+2</f>
        <v>44181</v>
      </c>
      <c r="BE36" s="232">
        <f t="shared" si="157"/>
        <v>44188</v>
      </c>
      <c r="BF36" s="232">
        <f t="shared" ref="BF36:BJ36" si="158">+BF35+2</f>
        <v>44195</v>
      </c>
      <c r="BG36" s="232">
        <f t="shared" si="158"/>
        <v>44202</v>
      </c>
      <c r="BH36" s="232">
        <f t="shared" si="158"/>
        <v>44209</v>
      </c>
      <c r="BI36" s="232">
        <f t="shared" si="158"/>
        <v>44216</v>
      </c>
      <c r="BJ36" s="232">
        <f t="shared" si="158"/>
        <v>44223</v>
      </c>
      <c r="BK36" s="232">
        <f t="shared" ref="BK36:BL36" si="159">+BK35+2</f>
        <v>44230</v>
      </c>
      <c r="BL36" s="232">
        <f t="shared" si="159"/>
        <v>44237</v>
      </c>
    </row>
    <row r="37" spans="1:64" ht="15.75" customHeight="1" x14ac:dyDescent="0.2">
      <c r="A37" s="51" t="s">
        <v>114</v>
      </c>
      <c r="B37" s="199"/>
      <c r="C37" s="164" t="s">
        <v>118</v>
      </c>
      <c r="D37" s="124">
        <f t="shared" ref="D37:K37" si="160">+D36+3</f>
        <v>43820</v>
      </c>
      <c r="E37" s="124">
        <v>43829</v>
      </c>
      <c r="F37" s="124">
        <f t="shared" si="160"/>
        <v>43834</v>
      </c>
      <c r="G37" s="124">
        <f t="shared" si="160"/>
        <v>43841</v>
      </c>
      <c r="H37" s="185">
        <f t="shared" si="160"/>
        <v>43848</v>
      </c>
      <c r="I37" s="124">
        <f t="shared" si="160"/>
        <v>43856</v>
      </c>
      <c r="J37" s="164" t="s">
        <v>118</v>
      </c>
      <c r="K37" s="124">
        <f t="shared" si="160"/>
        <v>43869</v>
      </c>
      <c r="L37" s="124">
        <f t="shared" ref="L37" si="161">+L36+3</f>
        <v>43876</v>
      </c>
      <c r="M37" s="127"/>
      <c r="N37" s="124">
        <v>43891</v>
      </c>
      <c r="O37" s="124">
        <v>43897</v>
      </c>
      <c r="P37" s="164" t="s">
        <v>118</v>
      </c>
      <c r="Q37" s="124">
        <f t="shared" ref="Q37" si="162">+Q36+3</f>
        <v>43911</v>
      </c>
      <c r="R37" s="164" t="s">
        <v>118</v>
      </c>
      <c r="S37" s="124">
        <f t="shared" ref="S37" si="163">+S36+3</f>
        <v>43925</v>
      </c>
      <c r="T37" s="131"/>
      <c r="U37" s="124">
        <f t="shared" ref="U37:AA37" si="164">+U36+3</f>
        <v>43939</v>
      </c>
      <c r="V37" s="124">
        <f t="shared" si="164"/>
        <v>43946</v>
      </c>
      <c r="W37" s="124">
        <f t="shared" si="164"/>
        <v>43953</v>
      </c>
      <c r="X37" s="124">
        <f t="shared" si="164"/>
        <v>43960</v>
      </c>
      <c r="Y37" s="124">
        <f t="shared" si="164"/>
        <v>43967</v>
      </c>
      <c r="Z37" s="124">
        <f t="shared" si="164"/>
        <v>43974</v>
      </c>
      <c r="AA37" s="124">
        <f t="shared" si="164"/>
        <v>43981</v>
      </c>
      <c r="AB37" s="131"/>
      <c r="AC37" s="124">
        <f t="shared" ref="AC37" si="165">+AC36+3</f>
        <v>43995</v>
      </c>
      <c r="AD37" s="124">
        <v>44008</v>
      </c>
      <c r="AE37" s="131"/>
      <c r="AF37" s="209" t="s">
        <v>563</v>
      </c>
      <c r="AG37" s="124">
        <v>44023</v>
      </c>
      <c r="AH37" s="131"/>
      <c r="AI37" s="124">
        <f t="shared" ref="AI37:AM37" si="166">+AI36+3</f>
        <v>44037</v>
      </c>
      <c r="AJ37" s="124">
        <v>44046</v>
      </c>
      <c r="AK37" s="209" t="s">
        <v>563</v>
      </c>
      <c r="AL37" s="209" t="s">
        <v>563</v>
      </c>
      <c r="AM37" s="124">
        <f t="shared" si="166"/>
        <v>44065</v>
      </c>
      <c r="AN37" s="209" t="s">
        <v>563</v>
      </c>
      <c r="AO37" s="124">
        <v>44079</v>
      </c>
      <c r="AP37" s="189">
        <f t="shared" ref="AP37" si="167">+AP36+3</f>
        <v>44086</v>
      </c>
      <c r="AQ37" s="124">
        <v>44093</v>
      </c>
      <c r="AR37" s="209" t="s">
        <v>563</v>
      </c>
      <c r="AS37" s="124">
        <v>44107</v>
      </c>
      <c r="AT37" s="209" t="s">
        <v>563</v>
      </c>
      <c r="AU37" s="124">
        <v>44124</v>
      </c>
      <c r="AV37" s="209" t="s">
        <v>563</v>
      </c>
      <c r="AW37" s="229"/>
      <c r="AX37" s="124">
        <v>44142</v>
      </c>
      <c r="AY37" s="209" t="s">
        <v>563</v>
      </c>
      <c r="AZ37" s="124">
        <f t="shared" ref="AZ37:BA37" si="168">+AZ36+3</f>
        <v>44156</v>
      </c>
      <c r="BA37" s="124">
        <f t="shared" si="168"/>
        <v>44163</v>
      </c>
      <c r="BB37" s="124">
        <f t="shared" ref="BB37:BC37" si="169">+BB36+3</f>
        <v>44170</v>
      </c>
      <c r="BC37" s="124">
        <f t="shared" si="169"/>
        <v>44177</v>
      </c>
      <c r="BD37" s="124">
        <f t="shared" ref="BD37:BE37" si="170">+BD36+3</f>
        <v>44184</v>
      </c>
      <c r="BE37" s="124">
        <f t="shared" si="170"/>
        <v>44191</v>
      </c>
      <c r="BF37" s="124">
        <f t="shared" ref="BF37:BJ37" si="171">+BF36+3</f>
        <v>44198</v>
      </c>
      <c r="BG37" s="124">
        <f t="shared" si="171"/>
        <v>44205</v>
      </c>
      <c r="BH37" s="124">
        <f t="shared" si="171"/>
        <v>44212</v>
      </c>
      <c r="BI37" s="124">
        <f t="shared" si="171"/>
        <v>44219</v>
      </c>
      <c r="BJ37" s="124">
        <f t="shared" si="171"/>
        <v>44226</v>
      </c>
      <c r="BK37" s="124">
        <f t="shared" ref="BK37:BL37" si="172">+BK36+3</f>
        <v>44233</v>
      </c>
      <c r="BL37" s="124">
        <f t="shared" si="172"/>
        <v>44240</v>
      </c>
    </row>
    <row r="38" spans="1:64" ht="15.75" customHeight="1" x14ac:dyDescent="0.2">
      <c r="A38" s="51" t="s">
        <v>264</v>
      </c>
      <c r="B38" s="199"/>
      <c r="C38" s="164" t="s">
        <v>118</v>
      </c>
      <c r="D38" s="124">
        <f t="shared" ref="D38:I38" si="173">+D37+4</f>
        <v>43824</v>
      </c>
      <c r="E38" s="124">
        <f t="shared" si="173"/>
        <v>43833</v>
      </c>
      <c r="F38" s="124">
        <f t="shared" si="173"/>
        <v>43838</v>
      </c>
      <c r="G38" s="124">
        <f t="shared" si="173"/>
        <v>43845</v>
      </c>
      <c r="H38" s="124">
        <f t="shared" si="173"/>
        <v>43852</v>
      </c>
      <c r="I38" s="124">
        <f t="shared" si="173"/>
        <v>43860</v>
      </c>
      <c r="J38" s="164" t="s">
        <v>118</v>
      </c>
      <c r="K38" s="124">
        <f t="shared" ref="K38:L38" si="174">+K37+4</f>
        <v>43873</v>
      </c>
      <c r="L38" s="124">
        <f t="shared" si="174"/>
        <v>43880</v>
      </c>
      <c r="M38" s="127"/>
      <c r="N38" s="124">
        <v>43894</v>
      </c>
      <c r="O38" s="124">
        <v>43901</v>
      </c>
      <c r="P38" s="124">
        <v>43908</v>
      </c>
      <c r="Q38" s="124">
        <f>+Q37+3</f>
        <v>43914</v>
      </c>
      <c r="R38" s="124">
        <v>43922</v>
      </c>
      <c r="S38" s="124">
        <f t="shared" ref="S38" si="175">+S37+4</f>
        <v>43929</v>
      </c>
      <c r="T38" s="131"/>
      <c r="U38" s="124">
        <f t="shared" ref="U38:AA38" si="176">+U37+4</f>
        <v>43943</v>
      </c>
      <c r="V38" s="124">
        <f t="shared" si="176"/>
        <v>43950</v>
      </c>
      <c r="W38" s="124">
        <f t="shared" si="176"/>
        <v>43957</v>
      </c>
      <c r="X38" s="124">
        <f t="shared" si="176"/>
        <v>43964</v>
      </c>
      <c r="Y38" s="124">
        <f t="shared" si="176"/>
        <v>43971</v>
      </c>
      <c r="Z38" s="124">
        <f t="shared" si="176"/>
        <v>43978</v>
      </c>
      <c r="AA38" s="124">
        <f t="shared" si="176"/>
        <v>43985</v>
      </c>
      <c r="AB38" s="131"/>
      <c r="AC38" s="124">
        <f t="shared" ref="AC38" si="177">+AC37+4</f>
        <v>43999</v>
      </c>
      <c r="AD38" s="124">
        <v>44010</v>
      </c>
      <c r="AE38" s="131"/>
      <c r="AF38" s="124">
        <v>44020</v>
      </c>
      <c r="AG38" s="124">
        <f t="shared" ref="AG38" si="178">+AG37+4</f>
        <v>44027</v>
      </c>
      <c r="AH38" s="131"/>
      <c r="AI38" s="124">
        <f t="shared" ref="AI38:AM38" si="179">+AI37+4</f>
        <v>44041</v>
      </c>
      <c r="AJ38" s="124">
        <f t="shared" si="179"/>
        <v>44050</v>
      </c>
      <c r="AK38" s="227">
        <v>44056</v>
      </c>
      <c r="AL38" s="124">
        <v>44062</v>
      </c>
      <c r="AM38" s="124">
        <f t="shared" si="179"/>
        <v>44069</v>
      </c>
      <c r="AN38" s="124">
        <v>44076</v>
      </c>
      <c r="AO38" s="124">
        <f t="shared" ref="AO38:AQ38" si="180">+AO37+4</f>
        <v>44083</v>
      </c>
      <c r="AP38" s="189">
        <f t="shared" si="180"/>
        <v>44090</v>
      </c>
      <c r="AQ38" s="124">
        <f t="shared" si="180"/>
        <v>44097</v>
      </c>
      <c r="AR38" s="124">
        <v>44105</v>
      </c>
      <c r="AS38" s="124">
        <f t="shared" ref="AS38" si="181">+AS37+4</f>
        <v>44111</v>
      </c>
      <c r="AT38" s="124">
        <v>44118</v>
      </c>
      <c r="AU38" s="209" t="s">
        <v>563</v>
      </c>
      <c r="AV38" s="124">
        <v>44134</v>
      </c>
      <c r="AW38" s="229"/>
      <c r="AX38" s="124">
        <v>44146</v>
      </c>
      <c r="AY38" s="124">
        <v>44153</v>
      </c>
      <c r="AZ38" s="124">
        <f t="shared" ref="AZ38:BA38" si="182">+AZ37+4</f>
        <v>44160</v>
      </c>
      <c r="BA38" s="124">
        <f t="shared" si="182"/>
        <v>44167</v>
      </c>
      <c r="BB38" s="124">
        <f t="shared" ref="BB38:BC38" si="183">+BB37+4</f>
        <v>44174</v>
      </c>
      <c r="BC38" s="124">
        <f t="shared" si="183"/>
        <v>44181</v>
      </c>
      <c r="BD38" s="124">
        <f t="shared" ref="BD38:BE38" si="184">+BD37+4</f>
        <v>44188</v>
      </c>
      <c r="BE38" s="124">
        <f t="shared" si="184"/>
        <v>44195</v>
      </c>
      <c r="BF38" s="124">
        <f t="shared" ref="BF38:BJ38" si="185">+BF37+4</f>
        <v>44202</v>
      </c>
      <c r="BG38" s="124">
        <f t="shared" si="185"/>
        <v>44209</v>
      </c>
      <c r="BH38" s="124">
        <f t="shared" si="185"/>
        <v>44216</v>
      </c>
      <c r="BI38" s="124">
        <f t="shared" si="185"/>
        <v>44223</v>
      </c>
      <c r="BJ38" s="124">
        <f t="shared" si="185"/>
        <v>44230</v>
      </c>
      <c r="BK38" s="124">
        <f t="shared" ref="BK38:BL38" si="186">+BK37+4</f>
        <v>44237</v>
      </c>
      <c r="BL38" s="124">
        <f t="shared" si="186"/>
        <v>44244</v>
      </c>
    </row>
    <row r="39" spans="1:64" ht="15.75" customHeight="1" x14ac:dyDescent="0.2">
      <c r="A39" s="51" t="s">
        <v>266</v>
      </c>
      <c r="B39" s="199"/>
      <c r="C39" s="124">
        <v>43825</v>
      </c>
      <c r="D39" s="124">
        <v>43467</v>
      </c>
      <c r="E39" s="124">
        <f t="shared" ref="E39:K39" si="187">+E38+8</f>
        <v>43841</v>
      </c>
      <c r="F39" s="124">
        <f t="shared" si="187"/>
        <v>43846</v>
      </c>
      <c r="G39" s="124">
        <f t="shared" si="187"/>
        <v>43853</v>
      </c>
      <c r="H39" s="124">
        <f t="shared" si="187"/>
        <v>43860</v>
      </c>
      <c r="I39" s="124">
        <f t="shared" si="187"/>
        <v>43868</v>
      </c>
      <c r="J39" s="124">
        <v>43873</v>
      </c>
      <c r="K39" s="124">
        <f t="shared" si="187"/>
        <v>43881</v>
      </c>
      <c r="L39" s="124">
        <f t="shared" ref="L39" si="188">+L38+8</f>
        <v>43888</v>
      </c>
      <c r="M39" s="127"/>
      <c r="N39" s="124">
        <v>43901</v>
      </c>
      <c r="O39" s="124">
        <v>43908</v>
      </c>
      <c r="P39" s="124">
        <f t="shared" ref="P39" si="189">+P38+8</f>
        <v>43916</v>
      </c>
      <c r="Q39" s="124">
        <f t="shared" ref="Q39" si="190">+Q38+8</f>
        <v>43922</v>
      </c>
      <c r="R39" s="124">
        <v>43930</v>
      </c>
      <c r="S39" s="124">
        <f t="shared" ref="S39" si="191">+S38+8</f>
        <v>43937</v>
      </c>
      <c r="T39" s="131"/>
      <c r="U39" s="124">
        <f t="shared" ref="U39:AA39" si="192">+U38+8</f>
        <v>43951</v>
      </c>
      <c r="V39" s="124">
        <f t="shared" si="192"/>
        <v>43958</v>
      </c>
      <c r="W39" s="124">
        <f t="shared" si="192"/>
        <v>43965</v>
      </c>
      <c r="X39" s="124">
        <f t="shared" si="192"/>
        <v>43972</v>
      </c>
      <c r="Y39" s="124">
        <f t="shared" si="192"/>
        <v>43979</v>
      </c>
      <c r="Z39" s="124">
        <f t="shared" si="192"/>
        <v>43986</v>
      </c>
      <c r="AA39" s="124">
        <f t="shared" si="192"/>
        <v>43993</v>
      </c>
      <c r="AB39" s="131"/>
      <c r="AC39" s="124">
        <f t="shared" ref="AC39:AD39" si="193">+AC38+8</f>
        <v>44007</v>
      </c>
      <c r="AD39" s="124">
        <f t="shared" si="193"/>
        <v>44018</v>
      </c>
      <c r="AE39" s="131"/>
      <c r="AF39" s="207">
        <v>44028</v>
      </c>
      <c r="AG39" s="207">
        <f t="shared" ref="AG39" si="194">+AG38+8</f>
        <v>44035</v>
      </c>
      <c r="AH39" s="208"/>
      <c r="AI39" s="207">
        <f t="shared" ref="AI39:AM39" si="195">+AI38+8</f>
        <v>44049</v>
      </c>
      <c r="AJ39" s="207">
        <f t="shared" si="195"/>
        <v>44058</v>
      </c>
      <c r="AK39" s="224">
        <v>44062</v>
      </c>
      <c r="AL39" s="207">
        <f t="shared" si="195"/>
        <v>44070</v>
      </c>
      <c r="AM39" s="207">
        <f t="shared" si="195"/>
        <v>44077</v>
      </c>
      <c r="AN39" s="207">
        <f t="shared" ref="AN39:AQ39" si="196">+AN38+8</f>
        <v>44084</v>
      </c>
      <c r="AO39" s="207">
        <f t="shared" si="196"/>
        <v>44091</v>
      </c>
      <c r="AP39" s="221">
        <f t="shared" si="196"/>
        <v>44098</v>
      </c>
      <c r="AQ39" s="207">
        <f t="shared" si="196"/>
        <v>44105</v>
      </c>
      <c r="AR39" s="207">
        <f t="shared" ref="AR39:AT39" si="197">+AR38+8</f>
        <v>44113</v>
      </c>
      <c r="AS39" s="207">
        <f t="shared" si="197"/>
        <v>44119</v>
      </c>
      <c r="AT39" s="207">
        <f t="shared" si="197"/>
        <v>44126</v>
      </c>
      <c r="AU39" s="207">
        <v>44133</v>
      </c>
      <c r="AV39" s="207">
        <v>44140</v>
      </c>
      <c r="AW39" s="229"/>
      <c r="AX39" s="207">
        <f>+AX38+7</f>
        <v>44153</v>
      </c>
      <c r="AY39" s="207">
        <v>44160</v>
      </c>
      <c r="AZ39" s="207">
        <f t="shared" ref="AZ39:BA39" si="198">+AZ38+8</f>
        <v>44168</v>
      </c>
      <c r="BA39" s="207">
        <f t="shared" si="198"/>
        <v>44175</v>
      </c>
      <c r="BB39" s="207">
        <f t="shared" ref="BB39:BC39" si="199">+BB38+8</f>
        <v>44182</v>
      </c>
      <c r="BC39" s="207">
        <f t="shared" si="199"/>
        <v>44189</v>
      </c>
      <c r="BD39" s="207">
        <f t="shared" ref="BD39:BE39" si="200">+BD38+8</f>
        <v>44196</v>
      </c>
      <c r="BE39" s="207">
        <f t="shared" si="200"/>
        <v>44203</v>
      </c>
      <c r="BF39" s="207">
        <f t="shared" ref="BF39:BJ39" si="201">+BF38+8</f>
        <v>44210</v>
      </c>
      <c r="BG39" s="207">
        <f t="shared" si="201"/>
        <v>44217</v>
      </c>
      <c r="BH39" s="207">
        <f t="shared" si="201"/>
        <v>44224</v>
      </c>
      <c r="BI39" s="207">
        <f t="shared" si="201"/>
        <v>44231</v>
      </c>
      <c r="BJ39" s="207">
        <f t="shared" si="201"/>
        <v>44238</v>
      </c>
      <c r="BK39" s="207">
        <f t="shared" ref="BK39:BL39" si="202">+BK38+8</f>
        <v>44245</v>
      </c>
      <c r="BL39" s="207">
        <f t="shared" si="202"/>
        <v>44252</v>
      </c>
    </row>
    <row r="40" spans="1:64" ht="15.75" customHeight="1" x14ac:dyDescent="0.2">
      <c r="A40" s="40" t="s">
        <v>267</v>
      </c>
      <c r="B40" s="198"/>
      <c r="C40" s="124">
        <f t="shared" ref="C40:K40" si="203">+C39+16</f>
        <v>43841</v>
      </c>
      <c r="D40" s="124">
        <f t="shared" si="203"/>
        <v>43483</v>
      </c>
      <c r="E40" s="124">
        <f t="shared" si="203"/>
        <v>43857</v>
      </c>
      <c r="F40" s="124">
        <f t="shared" si="203"/>
        <v>43862</v>
      </c>
      <c r="G40" s="124">
        <f t="shared" si="203"/>
        <v>43869</v>
      </c>
      <c r="H40" s="124">
        <f t="shared" si="203"/>
        <v>43876</v>
      </c>
      <c r="I40" s="124">
        <f t="shared" si="203"/>
        <v>43884</v>
      </c>
      <c r="J40" s="124">
        <v>43883</v>
      </c>
      <c r="K40" s="124">
        <f t="shared" si="203"/>
        <v>43897</v>
      </c>
      <c r="L40" s="124">
        <f t="shared" ref="L40" si="204">+L39+16</f>
        <v>43904</v>
      </c>
      <c r="M40" s="127"/>
      <c r="N40" s="128">
        <v>43920</v>
      </c>
      <c r="O40" s="128">
        <v>43927</v>
      </c>
      <c r="P40" s="124">
        <v>43934</v>
      </c>
      <c r="Q40" s="124">
        <v>43940</v>
      </c>
      <c r="R40" s="124">
        <v>43946</v>
      </c>
      <c r="S40" s="128">
        <v>43953</v>
      </c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90"/>
      <c r="AF40" s="212"/>
      <c r="AG40" s="212"/>
      <c r="AH40" s="212"/>
      <c r="AI40" s="212"/>
      <c r="AJ40" s="212"/>
      <c r="AK40" s="225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29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</row>
    <row r="41" spans="1:64" ht="15.75" customHeight="1" x14ac:dyDescent="0.2">
      <c r="A41" s="203" t="s">
        <v>553</v>
      </c>
      <c r="B41" s="205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27"/>
      <c r="N41" s="206"/>
      <c r="O41" s="206"/>
      <c r="P41" s="131"/>
      <c r="Q41" s="131"/>
      <c r="R41" s="131"/>
      <c r="S41" s="206"/>
      <c r="T41" s="131"/>
      <c r="U41" s="124">
        <f t="shared" ref="U41" si="205">+U39+16</f>
        <v>43967</v>
      </c>
      <c r="V41" s="124">
        <f>+V39+17</f>
        <v>43975</v>
      </c>
      <c r="W41" s="124">
        <f t="shared" ref="W41:AA41" si="206">+W39+16</f>
        <v>43981</v>
      </c>
      <c r="X41" s="124">
        <f t="shared" si="206"/>
        <v>43988</v>
      </c>
      <c r="Y41" s="124">
        <f t="shared" si="206"/>
        <v>43995</v>
      </c>
      <c r="Z41" s="124">
        <f t="shared" si="206"/>
        <v>44002</v>
      </c>
      <c r="AA41" s="124">
        <f t="shared" si="206"/>
        <v>44009</v>
      </c>
      <c r="AB41" s="131"/>
      <c r="AC41" s="124">
        <f>+AC39+16</f>
        <v>44023</v>
      </c>
      <c r="AD41" s="124">
        <f>+AD39+16</f>
        <v>44034</v>
      </c>
      <c r="AE41" s="190"/>
      <c r="AF41" s="128">
        <v>44044</v>
      </c>
      <c r="AG41" s="128">
        <f>+AG39+16</f>
        <v>44051</v>
      </c>
      <c r="AH41" s="206"/>
      <c r="AI41" s="128">
        <f t="shared" ref="AI41:AP41" si="207">+AI39+16</f>
        <v>44065</v>
      </c>
      <c r="AJ41" s="128">
        <f t="shared" si="207"/>
        <v>44074</v>
      </c>
      <c r="AK41" s="128">
        <v>44079</v>
      </c>
      <c r="AL41" s="128">
        <f t="shared" si="207"/>
        <v>44086</v>
      </c>
      <c r="AM41" s="213">
        <f t="shared" si="207"/>
        <v>44093</v>
      </c>
      <c r="AN41" s="213">
        <f t="shared" si="207"/>
        <v>44100</v>
      </c>
      <c r="AO41" s="213">
        <f t="shared" si="207"/>
        <v>44107</v>
      </c>
      <c r="AP41" s="222">
        <f t="shared" si="207"/>
        <v>44114</v>
      </c>
      <c r="AQ41" s="128">
        <f t="shared" ref="AQ41:AR41" si="208">+AQ39+16</f>
        <v>44121</v>
      </c>
      <c r="AR41" s="128">
        <f t="shared" si="208"/>
        <v>44129</v>
      </c>
      <c r="AS41" s="128">
        <f t="shared" ref="AS41:AT41" si="209">+AS39+16</f>
        <v>44135</v>
      </c>
      <c r="AT41" s="128">
        <f t="shared" si="209"/>
        <v>44142</v>
      </c>
      <c r="AU41" s="128">
        <f t="shared" ref="AU41:AV41" si="210">+AU39+16</f>
        <v>44149</v>
      </c>
      <c r="AV41" s="128">
        <f t="shared" si="210"/>
        <v>44156</v>
      </c>
      <c r="AW41" s="229"/>
      <c r="AX41" s="128">
        <f>+AX39+16</f>
        <v>44169</v>
      </c>
      <c r="AY41" s="128">
        <f>+AY39+17</f>
        <v>44177</v>
      </c>
      <c r="AZ41" s="128">
        <f t="shared" ref="AZ41:BA41" si="211">+AZ39+16</f>
        <v>44184</v>
      </c>
      <c r="BA41" s="128">
        <f t="shared" si="211"/>
        <v>44191</v>
      </c>
      <c r="BB41" s="128">
        <f t="shared" ref="BB41:BC41" si="212">+BB39+16</f>
        <v>44198</v>
      </c>
      <c r="BC41" s="128">
        <f t="shared" si="212"/>
        <v>44205</v>
      </c>
      <c r="BD41" s="128">
        <f t="shared" ref="BD41:BE41" si="213">+BD39+16</f>
        <v>44212</v>
      </c>
      <c r="BE41" s="128">
        <f t="shared" si="213"/>
        <v>44219</v>
      </c>
      <c r="BF41" s="128">
        <f t="shared" ref="BF41:BJ41" si="214">+BF39+16</f>
        <v>44226</v>
      </c>
      <c r="BG41" s="128">
        <f t="shared" si="214"/>
        <v>44233</v>
      </c>
      <c r="BH41" s="128">
        <f t="shared" si="214"/>
        <v>44240</v>
      </c>
      <c r="BI41" s="128">
        <f t="shared" si="214"/>
        <v>44247</v>
      </c>
      <c r="BJ41" s="128">
        <f t="shared" si="214"/>
        <v>44254</v>
      </c>
      <c r="BK41" s="128">
        <f t="shared" ref="BK41:BL41" si="215">+BK39+16</f>
        <v>44261</v>
      </c>
      <c r="BL41" s="128">
        <f t="shared" si="215"/>
        <v>44268</v>
      </c>
    </row>
    <row r="42" spans="1:64" ht="15.75" customHeight="1" x14ac:dyDescent="0.2">
      <c r="A42" s="40" t="s">
        <v>273</v>
      </c>
      <c r="B42" s="198"/>
      <c r="C42" s="124">
        <f t="shared" ref="C42:I42" si="216">+C40+2</f>
        <v>43843</v>
      </c>
      <c r="D42" s="124">
        <f t="shared" si="216"/>
        <v>43485</v>
      </c>
      <c r="E42" s="124">
        <f t="shared" si="216"/>
        <v>43859</v>
      </c>
      <c r="F42" s="124">
        <f t="shared" si="216"/>
        <v>43864</v>
      </c>
      <c r="G42" s="124">
        <f t="shared" si="216"/>
        <v>43871</v>
      </c>
      <c r="H42" s="124">
        <f t="shared" si="216"/>
        <v>43878</v>
      </c>
      <c r="I42" s="124">
        <f t="shared" si="216"/>
        <v>43886</v>
      </c>
      <c r="J42" s="124">
        <v>43898</v>
      </c>
      <c r="K42" s="124">
        <f>+K40+2</f>
        <v>43899</v>
      </c>
      <c r="L42" s="124">
        <f t="shared" ref="L42" si="217">+L40+2</f>
        <v>43906</v>
      </c>
      <c r="M42" s="127"/>
      <c r="N42" s="124">
        <f>+N40+2</f>
        <v>43922</v>
      </c>
      <c r="O42" s="124">
        <f t="shared" ref="O42" si="218">+O40+2</f>
        <v>43929</v>
      </c>
      <c r="P42" s="124">
        <v>43935</v>
      </c>
      <c r="Q42" s="124">
        <v>43943</v>
      </c>
      <c r="R42" s="124">
        <v>43948</v>
      </c>
      <c r="S42" s="124">
        <v>43955</v>
      </c>
      <c r="T42" s="131"/>
      <c r="U42" s="124">
        <f t="shared" ref="U42" si="219">+U41+2</f>
        <v>43969</v>
      </c>
      <c r="V42" s="124">
        <f>+V41+3</f>
        <v>43978</v>
      </c>
      <c r="W42" s="124">
        <f t="shared" ref="W42" si="220">+W41+2</f>
        <v>43983</v>
      </c>
      <c r="X42" s="124">
        <f t="shared" ref="X42" si="221">+X41+2</f>
        <v>43990</v>
      </c>
      <c r="Y42" s="124">
        <f t="shared" ref="Y42" si="222">+Y41+2</f>
        <v>43997</v>
      </c>
      <c r="Z42" s="124">
        <f t="shared" ref="Z42" si="223">+Z41+2</f>
        <v>44004</v>
      </c>
      <c r="AA42" s="124">
        <f t="shared" ref="AA42" si="224">+AA41+2</f>
        <v>44011</v>
      </c>
      <c r="AB42" s="131"/>
      <c r="AC42" s="124">
        <f>+AC41+2</f>
        <v>44025</v>
      </c>
      <c r="AD42" s="124">
        <f>+AD41+2</f>
        <v>44036</v>
      </c>
      <c r="AE42" s="131"/>
      <c r="AF42" s="137">
        <v>44046</v>
      </c>
      <c r="AG42" s="137">
        <f>+AG41+2</f>
        <v>44053</v>
      </c>
      <c r="AH42" s="187"/>
      <c r="AI42" s="137">
        <f t="shared" ref="AI42:AP42" si="225">+AI41+2</f>
        <v>44067</v>
      </c>
      <c r="AJ42" s="137">
        <f t="shared" si="225"/>
        <v>44076</v>
      </c>
      <c r="AK42" s="204">
        <f t="shared" si="225"/>
        <v>44081</v>
      </c>
      <c r="AL42" s="137">
        <f t="shared" si="225"/>
        <v>44088</v>
      </c>
      <c r="AM42" s="137">
        <f t="shared" si="225"/>
        <v>44095</v>
      </c>
      <c r="AN42" s="137">
        <f t="shared" si="225"/>
        <v>44102</v>
      </c>
      <c r="AO42" s="137">
        <f t="shared" si="225"/>
        <v>44109</v>
      </c>
      <c r="AP42" s="220">
        <f t="shared" si="225"/>
        <v>44116</v>
      </c>
      <c r="AQ42" s="137">
        <f t="shared" ref="AQ42:AR42" si="226">+AQ41+2</f>
        <v>44123</v>
      </c>
      <c r="AR42" s="137">
        <f t="shared" si="226"/>
        <v>44131</v>
      </c>
      <c r="AS42" s="137">
        <f t="shared" ref="AS42:AT42" si="227">+AS41+2</f>
        <v>44137</v>
      </c>
      <c r="AT42" s="137">
        <f t="shared" si="227"/>
        <v>44144</v>
      </c>
      <c r="AU42" s="137">
        <f t="shared" ref="AU42:AV42" si="228">+AU41+2</f>
        <v>44151</v>
      </c>
      <c r="AV42" s="137">
        <f t="shared" si="228"/>
        <v>44158</v>
      </c>
      <c r="AW42" s="229"/>
      <c r="AX42" s="137">
        <f>+AX41+2</f>
        <v>44171</v>
      </c>
      <c r="AY42" s="137">
        <f t="shared" ref="AY42:BA42" si="229">+AY41+2</f>
        <v>44179</v>
      </c>
      <c r="AZ42" s="137">
        <f t="shared" si="229"/>
        <v>44186</v>
      </c>
      <c r="BA42" s="137">
        <f t="shared" si="229"/>
        <v>44193</v>
      </c>
      <c r="BB42" s="137">
        <f t="shared" ref="BB42:BC42" si="230">+BB41+2</f>
        <v>44200</v>
      </c>
      <c r="BC42" s="137">
        <f t="shared" si="230"/>
        <v>44207</v>
      </c>
      <c r="BD42" s="137">
        <f t="shared" ref="BD42:BE42" si="231">+BD41+2</f>
        <v>44214</v>
      </c>
      <c r="BE42" s="137">
        <f t="shared" si="231"/>
        <v>44221</v>
      </c>
      <c r="BF42" s="137">
        <f t="shared" ref="BF42:BJ42" si="232">+BF41+2</f>
        <v>44228</v>
      </c>
      <c r="BG42" s="137">
        <f t="shared" si="232"/>
        <v>44235</v>
      </c>
      <c r="BH42" s="137">
        <f t="shared" si="232"/>
        <v>44242</v>
      </c>
      <c r="BI42" s="137">
        <f t="shared" si="232"/>
        <v>44249</v>
      </c>
      <c r="BJ42" s="137">
        <f t="shared" si="232"/>
        <v>44256</v>
      </c>
      <c r="BK42" s="137">
        <f t="shared" ref="BK42:BL42" si="233">+BK41+2</f>
        <v>44263</v>
      </c>
      <c r="BL42" s="137">
        <f t="shared" si="233"/>
        <v>44270</v>
      </c>
    </row>
    <row r="43" spans="1:64" ht="15.75" customHeight="1" x14ac:dyDescent="0.2">
      <c r="A43" s="40" t="s">
        <v>274</v>
      </c>
      <c r="B43" s="198"/>
      <c r="C43" s="124">
        <f t="shared" ref="C43:K43" si="234">+C42+2</f>
        <v>43845</v>
      </c>
      <c r="D43" s="124">
        <f t="shared" si="234"/>
        <v>43487</v>
      </c>
      <c r="E43" s="124">
        <f t="shared" si="234"/>
        <v>43861</v>
      </c>
      <c r="F43" s="124">
        <f t="shared" si="234"/>
        <v>43866</v>
      </c>
      <c r="G43" s="124">
        <f t="shared" si="234"/>
        <v>43873</v>
      </c>
      <c r="H43" s="124">
        <f t="shared" si="234"/>
        <v>43880</v>
      </c>
      <c r="I43" s="124">
        <f t="shared" si="234"/>
        <v>43888</v>
      </c>
      <c r="J43" s="124">
        <v>43900</v>
      </c>
      <c r="K43" s="124">
        <f t="shared" si="234"/>
        <v>43901</v>
      </c>
      <c r="L43" s="124">
        <f t="shared" ref="L43" si="235">+L42+2</f>
        <v>43908</v>
      </c>
      <c r="M43" s="127"/>
      <c r="N43" s="124">
        <f>+N42+2</f>
        <v>43924</v>
      </c>
      <c r="O43" s="124">
        <f>+O42+2</f>
        <v>43931</v>
      </c>
      <c r="P43" s="124">
        <v>43936</v>
      </c>
      <c r="Q43" s="124">
        <f t="shared" ref="Q43" si="236">+Q42+2</f>
        <v>43945</v>
      </c>
      <c r="R43" s="124">
        <v>43950</v>
      </c>
      <c r="S43" s="124">
        <f t="shared" ref="S43" si="237">+S42+2</f>
        <v>43957</v>
      </c>
      <c r="T43" s="131"/>
      <c r="U43" s="124">
        <f t="shared" ref="U43" si="238">+U42+2</f>
        <v>43971</v>
      </c>
      <c r="V43" s="124">
        <f>+V42+2</f>
        <v>43980</v>
      </c>
      <c r="W43" s="124">
        <f t="shared" ref="W43:AA43" si="239">+W42+2</f>
        <v>43985</v>
      </c>
      <c r="X43" s="124">
        <f t="shared" si="239"/>
        <v>43992</v>
      </c>
      <c r="Y43" s="124">
        <f t="shared" si="239"/>
        <v>43999</v>
      </c>
      <c r="Z43" s="124">
        <f t="shared" si="239"/>
        <v>44006</v>
      </c>
      <c r="AA43" s="124">
        <f t="shared" si="239"/>
        <v>44013</v>
      </c>
      <c r="AB43" s="131"/>
      <c r="AC43" s="124">
        <f t="shared" ref="AC43:AD43" si="240">+AC42+2</f>
        <v>44027</v>
      </c>
      <c r="AD43" s="124">
        <f t="shared" si="240"/>
        <v>44038</v>
      </c>
      <c r="AE43" s="131"/>
      <c r="AF43" s="124">
        <v>44048</v>
      </c>
      <c r="AG43" s="124">
        <f t="shared" ref="AG43:AM43" si="241">+AG42+2</f>
        <v>44055</v>
      </c>
      <c r="AH43" s="131"/>
      <c r="AI43" s="124">
        <f t="shared" si="241"/>
        <v>44069</v>
      </c>
      <c r="AJ43" s="124">
        <f t="shared" si="241"/>
        <v>44078</v>
      </c>
      <c r="AK43" s="128">
        <f t="shared" si="241"/>
        <v>44083</v>
      </c>
      <c r="AL43" s="124">
        <f t="shared" si="241"/>
        <v>44090</v>
      </c>
      <c r="AM43" s="124">
        <f t="shared" si="241"/>
        <v>44097</v>
      </c>
      <c r="AN43" s="124">
        <f t="shared" ref="AN43:AQ43" si="242">+AN42+2</f>
        <v>44104</v>
      </c>
      <c r="AO43" s="124">
        <f t="shared" si="242"/>
        <v>44111</v>
      </c>
      <c r="AP43" s="189">
        <f t="shared" si="242"/>
        <v>44118</v>
      </c>
      <c r="AQ43" s="124">
        <f t="shared" si="242"/>
        <v>44125</v>
      </c>
      <c r="AR43" s="124">
        <f t="shared" ref="AR43:AT43" si="243">+AR42+2</f>
        <v>44133</v>
      </c>
      <c r="AS43" s="124">
        <f t="shared" si="243"/>
        <v>44139</v>
      </c>
      <c r="AT43" s="124">
        <f t="shared" si="243"/>
        <v>44146</v>
      </c>
      <c r="AU43" s="124">
        <f t="shared" ref="AU43:AV43" si="244">+AU42+2</f>
        <v>44153</v>
      </c>
      <c r="AV43" s="124">
        <f t="shared" si="244"/>
        <v>44160</v>
      </c>
      <c r="AW43" s="229"/>
      <c r="AX43" s="124">
        <f>+AX42+2</f>
        <v>44173</v>
      </c>
      <c r="AY43" s="124">
        <f t="shared" ref="AY43:BA43" si="245">+AY42+2</f>
        <v>44181</v>
      </c>
      <c r="AZ43" s="124">
        <f t="shared" si="245"/>
        <v>44188</v>
      </c>
      <c r="BA43" s="124">
        <f t="shared" si="245"/>
        <v>44195</v>
      </c>
      <c r="BB43" s="124">
        <f t="shared" ref="BB43:BC43" si="246">+BB42+2</f>
        <v>44202</v>
      </c>
      <c r="BC43" s="124">
        <f t="shared" si="246"/>
        <v>44209</v>
      </c>
      <c r="BD43" s="124">
        <f t="shared" ref="BD43:BE43" si="247">+BD42+2</f>
        <v>44216</v>
      </c>
      <c r="BE43" s="124">
        <f t="shared" si="247"/>
        <v>44223</v>
      </c>
      <c r="BF43" s="124">
        <f t="shared" ref="BF43:BJ43" si="248">+BF42+2</f>
        <v>44230</v>
      </c>
      <c r="BG43" s="124">
        <f t="shared" si="248"/>
        <v>44237</v>
      </c>
      <c r="BH43" s="124">
        <f t="shared" si="248"/>
        <v>44244</v>
      </c>
      <c r="BI43" s="124">
        <f t="shared" si="248"/>
        <v>44251</v>
      </c>
      <c r="BJ43" s="124">
        <f t="shared" si="248"/>
        <v>44258</v>
      </c>
      <c r="BK43" s="124">
        <f t="shared" ref="BK43:BL43" si="249">+BK42+2</f>
        <v>44265</v>
      </c>
      <c r="BL43" s="124">
        <f t="shared" si="249"/>
        <v>44272</v>
      </c>
    </row>
    <row r="44" spans="1:64" ht="15.75" customHeight="1" x14ac:dyDescent="0.2">
      <c r="A44" s="40" t="s">
        <v>275</v>
      </c>
      <c r="B44" s="198"/>
      <c r="C44" s="124">
        <f t="shared" ref="C44:K44" si="250">+C43+4</f>
        <v>43849</v>
      </c>
      <c r="D44" s="124">
        <f t="shared" si="250"/>
        <v>43491</v>
      </c>
      <c r="E44" s="124">
        <f t="shared" si="250"/>
        <v>43865</v>
      </c>
      <c r="F44" s="124">
        <f t="shared" si="250"/>
        <v>43870</v>
      </c>
      <c r="G44" s="124">
        <f t="shared" si="250"/>
        <v>43877</v>
      </c>
      <c r="H44" s="124">
        <f t="shared" si="250"/>
        <v>43884</v>
      </c>
      <c r="I44" s="124">
        <f t="shared" si="250"/>
        <v>43892</v>
      </c>
      <c r="J44" s="124">
        <v>43904</v>
      </c>
      <c r="K44" s="124">
        <f t="shared" si="250"/>
        <v>43905</v>
      </c>
      <c r="L44" s="124">
        <f t="shared" ref="L44" si="251">+L43+4</f>
        <v>43912</v>
      </c>
      <c r="M44" s="127"/>
      <c r="N44" s="124">
        <f>+N43+4</f>
        <v>43928</v>
      </c>
      <c r="O44" s="124">
        <f t="shared" ref="O44:Q44" si="252">+O43+4</f>
        <v>43935</v>
      </c>
      <c r="P44" s="124">
        <v>43939</v>
      </c>
      <c r="Q44" s="124">
        <f t="shared" si="252"/>
        <v>43949</v>
      </c>
      <c r="R44" s="124">
        <v>43954</v>
      </c>
      <c r="S44" s="124">
        <f t="shared" ref="S44" si="253">+S43+4</f>
        <v>43961</v>
      </c>
      <c r="T44" s="131"/>
      <c r="U44" s="124">
        <f>+U43+3</f>
        <v>43974</v>
      </c>
      <c r="V44" s="131"/>
      <c r="W44" s="124">
        <f t="shared" ref="W44:AM44" si="254">+W43+3</f>
        <v>43988</v>
      </c>
      <c r="X44" s="124">
        <f t="shared" si="254"/>
        <v>43995</v>
      </c>
      <c r="Y44" s="124">
        <f t="shared" si="254"/>
        <v>44002</v>
      </c>
      <c r="Z44" s="124">
        <f t="shared" si="254"/>
        <v>44009</v>
      </c>
      <c r="AA44" s="124">
        <f t="shared" si="254"/>
        <v>44016</v>
      </c>
      <c r="AB44" s="131"/>
      <c r="AC44" s="124">
        <f t="shared" si="254"/>
        <v>44030</v>
      </c>
      <c r="AD44" s="124">
        <f t="shared" si="254"/>
        <v>44041</v>
      </c>
      <c r="AE44" s="131"/>
      <c r="AF44" s="124">
        <v>44051</v>
      </c>
      <c r="AG44" s="124">
        <f t="shared" si="254"/>
        <v>44058</v>
      </c>
      <c r="AH44" s="131"/>
      <c r="AI44" s="124">
        <f t="shared" si="254"/>
        <v>44072</v>
      </c>
      <c r="AJ44" s="124">
        <f t="shared" si="254"/>
        <v>44081</v>
      </c>
      <c r="AK44" s="128">
        <f t="shared" si="254"/>
        <v>44086</v>
      </c>
      <c r="AL44" s="124">
        <f t="shared" si="254"/>
        <v>44093</v>
      </c>
      <c r="AM44" s="124">
        <f t="shared" si="254"/>
        <v>44100</v>
      </c>
      <c r="AN44" s="124">
        <f t="shared" ref="AN44:AQ44" si="255">+AN43+3</f>
        <v>44107</v>
      </c>
      <c r="AO44" s="124">
        <f t="shared" si="255"/>
        <v>44114</v>
      </c>
      <c r="AP44" s="189">
        <f t="shared" si="255"/>
        <v>44121</v>
      </c>
      <c r="AQ44" s="124">
        <f t="shared" si="255"/>
        <v>44128</v>
      </c>
      <c r="AR44" s="124">
        <f t="shared" ref="AR44:AT44" si="256">+AR43+3</f>
        <v>44136</v>
      </c>
      <c r="AS44" s="124">
        <f t="shared" si="256"/>
        <v>44142</v>
      </c>
      <c r="AT44" s="124">
        <f t="shared" si="256"/>
        <v>44149</v>
      </c>
      <c r="AU44" s="124">
        <f t="shared" ref="AU44:AV44" si="257">+AU43+3</f>
        <v>44156</v>
      </c>
      <c r="AV44" s="124">
        <f t="shared" si="257"/>
        <v>44163</v>
      </c>
      <c r="AW44" s="229"/>
      <c r="AX44" s="124">
        <f>+AX43+3</f>
        <v>44176</v>
      </c>
      <c r="AY44" s="124">
        <f t="shared" ref="AY44:BA44" si="258">+AY43+3</f>
        <v>44184</v>
      </c>
      <c r="AZ44" s="124">
        <f t="shared" si="258"/>
        <v>44191</v>
      </c>
      <c r="BA44" s="124">
        <f t="shared" si="258"/>
        <v>44198</v>
      </c>
      <c r="BB44" s="124">
        <f t="shared" ref="BB44:BC44" si="259">+BB43+3</f>
        <v>44205</v>
      </c>
      <c r="BC44" s="124">
        <f t="shared" si="259"/>
        <v>44212</v>
      </c>
      <c r="BD44" s="124">
        <f t="shared" ref="BD44:BE44" si="260">+BD43+3</f>
        <v>44219</v>
      </c>
      <c r="BE44" s="124">
        <f t="shared" si="260"/>
        <v>44226</v>
      </c>
      <c r="BF44" s="124">
        <f t="shared" ref="BF44:BJ44" si="261">+BF43+3</f>
        <v>44233</v>
      </c>
      <c r="BG44" s="124">
        <f t="shared" si="261"/>
        <v>44240</v>
      </c>
      <c r="BH44" s="124">
        <f t="shared" si="261"/>
        <v>44247</v>
      </c>
      <c r="BI44" s="124">
        <f t="shared" si="261"/>
        <v>44254</v>
      </c>
      <c r="BJ44" s="124">
        <f t="shared" si="261"/>
        <v>44261</v>
      </c>
      <c r="BK44" s="124">
        <f t="shared" ref="BK44:BL44" si="262">+BK43+3</f>
        <v>44268</v>
      </c>
      <c r="BL44" s="124">
        <f t="shared" si="262"/>
        <v>44275</v>
      </c>
    </row>
    <row r="45" spans="1:64" ht="15.75" customHeight="1" x14ac:dyDescent="0.2">
      <c r="A45" s="40" t="s">
        <v>277</v>
      </c>
      <c r="B45" s="198"/>
      <c r="C45" s="124">
        <f t="shared" ref="C45:K45" si="263">+C44+3</f>
        <v>43852</v>
      </c>
      <c r="D45" s="124">
        <f t="shared" si="263"/>
        <v>43494</v>
      </c>
      <c r="E45" s="124">
        <f t="shared" si="263"/>
        <v>43868</v>
      </c>
      <c r="F45" s="124">
        <f t="shared" si="263"/>
        <v>43873</v>
      </c>
      <c r="G45" s="124">
        <f t="shared" si="263"/>
        <v>43880</v>
      </c>
      <c r="H45" s="124">
        <f t="shared" si="263"/>
        <v>43887</v>
      </c>
      <c r="I45" s="124">
        <f t="shared" si="263"/>
        <v>43895</v>
      </c>
      <c r="J45" s="124">
        <v>43907</v>
      </c>
      <c r="K45" s="124">
        <f t="shared" si="263"/>
        <v>43908</v>
      </c>
      <c r="L45" s="124">
        <f t="shared" ref="L45" si="264">+L44+3</f>
        <v>43915</v>
      </c>
      <c r="M45" s="127"/>
      <c r="N45" s="124">
        <v>43927</v>
      </c>
      <c r="O45" s="124">
        <f t="shared" ref="O45" si="265">+O44+4</f>
        <v>43939</v>
      </c>
      <c r="P45" s="124">
        <v>43941</v>
      </c>
      <c r="Q45" s="124">
        <f t="shared" ref="Q45" si="266">+Q44+3</f>
        <v>43952</v>
      </c>
      <c r="R45" s="124">
        <v>43957</v>
      </c>
      <c r="S45" s="124">
        <f t="shared" ref="S45" si="267">+S44+3</f>
        <v>43964</v>
      </c>
      <c r="T45" s="131"/>
      <c r="U45" s="124">
        <f>+U44+2</f>
        <v>43976</v>
      </c>
      <c r="V45" s="124">
        <v>43984</v>
      </c>
      <c r="W45" s="124">
        <f t="shared" ref="W45:AM45" si="268">+W44+2</f>
        <v>43990</v>
      </c>
      <c r="X45" s="124">
        <f t="shared" si="268"/>
        <v>43997</v>
      </c>
      <c r="Y45" s="124">
        <f t="shared" si="268"/>
        <v>44004</v>
      </c>
      <c r="Z45" s="124">
        <f t="shared" si="268"/>
        <v>44011</v>
      </c>
      <c r="AA45" s="124">
        <f t="shared" si="268"/>
        <v>44018</v>
      </c>
      <c r="AB45" s="131"/>
      <c r="AC45" s="124">
        <f t="shared" si="268"/>
        <v>44032</v>
      </c>
      <c r="AD45" s="124">
        <f t="shared" si="268"/>
        <v>44043</v>
      </c>
      <c r="AE45" s="131"/>
      <c r="AF45" s="124">
        <v>44053</v>
      </c>
      <c r="AG45" s="124">
        <f t="shared" si="268"/>
        <v>44060</v>
      </c>
      <c r="AH45" s="131"/>
      <c r="AI45" s="124">
        <f t="shared" si="268"/>
        <v>44074</v>
      </c>
      <c r="AJ45" s="124">
        <f t="shared" si="268"/>
        <v>44083</v>
      </c>
      <c r="AK45" s="128">
        <f t="shared" si="268"/>
        <v>44088</v>
      </c>
      <c r="AL45" s="124">
        <f t="shared" si="268"/>
        <v>44095</v>
      </c>
      <c r="AM45" s="124">
        <f t="shared" si="268"/>
        <v>44102</v>
      </c>
      <c r="AN45" s="124">
        <f t="shared" ref="AN45:AQ45" si="269">+AN44+2</f>
        <v>44109</v>
      </c>
      <c r="AO45" s="124">
        <f t="shared" si="269"/>
        <v>44116</v>
      </c>
      <c r="AP45" s="189">
        <f t="shared" si="269"/>
        <v>44123</v>
      </c>
      <c r="AQ45" s="124">
        <f t="shared" si="269"/>
        <v>44130</v>
      </c>
      <c r="AR45" s="124">
        <f t="shared" ref="AR45:AT45" si="270">+AR44+2</f>
        <v>44138</v>
      </c>
      <c r="AS45" s="124">
        <f t="shared" si="270"/>
        <v>44144</v>
      </c>
      <c r="AT45" s="124">
        <f t="shared" si="270"/>
        <v>44151</v>
      </c>
      <c r="AU45" s="124">
        <f t="shared" ref="AU45:AV45" si="271">+AU44+2</f>
        <v>44158</v>
      </c>
      <c r="AV45" s="124">
        <f t="shared" si="271"/>
        <v>44165</v>
      </c>
      <c r="AW45" s="229"/>
      <c r="AX45" s="124">
        <f>+AX44+2</f>
        <v>44178</v>
      </c>
      <c r="AY45" s="124">
        <f t="shared" ref="AY45:BA45" si="272">+AY44+2</f>
        <v>44186</v>
      </c>
      <c r="AZ45" s="124">
        <f t="shared" si="272"/>
        <v>44193</v>
      </c>
      <c r="BA45" s="124">
        <f t="shared" si="272"/>
        <v>44200</v>
      </c>
      <c r="BB45" s="124">
        <f t="shared" ref="BB45:BC45" si="273">+BB44+2</f>
        <v>44207</v>
      </c>
      <c r="BC45" s="124">
        <f t="shared" si="273"/>
        <v>44214</v>
      </c>
      <c r="BD45" s="124">
        <f t="shared" ref="BD45:BE45" si="274">+BD44+2</f>
        <v>44221</v>
      </c>
      <c r="BE45" s="124">
        <f t="shared" si="274"/>
        <v>44228</v>
      </c>
      <c r="BF45" s="124">
        <f t="shared" ref="BF45:BJ45" si="275">+BF44+2</f>
        <v>44235</v>
      </c>
      <c r="BG45" s="124">
        <f t="shared" si="275"/>
        <v>44242</v>
      </c>
      <c r="BH45" s="124">
        <f t="shared" si="275"/>
        <v>44249</v>
      </c>
      <c r="BI45" s="124">
        <f t="shared" si="275"/>
        <v>44256</v>
      </c>
      <c r="BJ45" s="124">
        <f t="shared" si="275"/>
        <v>44263</v>
      </c>
      <c r="BK45" s="124">
        <f t="shared" ref="BK45:BL45" si="276">+BK44+2</f>
        <v>44270</v>
      </c>
      <c r="BL45" s="124">
        <f t="shared" si="276"/>
        <v>44277</v>
      </c>
    </row>
    <row r="46" spans="1:64" ht="15.75" customHeight="1" x14ac:dyDescent="0.2">
      <c r="A46" s="40" t="s">
        <v>138</v>
      </c>
      <c r="B46" s="198"/>
      <c r="C46" s="124">
        <f t="shared" ref="C46:K46" si="277">+C45+2</f>
        <v>43854</v>
      </c>
      <c r="D46" s="124">
        <f t="shared" si="277"/>
        <v>43496</v>
      </c>
      <c r="E46" s="124">
        <f t="shared" si="277"/>
        <v>43870</v>
      </c>
      <c r="F46" s="124">
        <f t="shared" si="277"/>
        <v>43875</v>
      </c>
      <c r="G46" s="124">
        <f t="shared" si="277"/>
        <v>43882</v>
      </c>
      <c r="H46" s="124">
        <f t="shared" si="277"/>
        <v>43889</v>
      </c>
      <c r="I46" s="124">
        <f t="shared" si="277"/>
        <v>43897</v>
      </c>
      <c r="J46" s="124">
        <v>43909</v>
      </c>
      <c r="K46" s="124">
        <f t="shared" si="277"/>
        <v>43910</v>
      </c>
      <c r="L46" s="124">
        <f t="shared" ref="L46" si="278">+L45+2</f>
        <v>43917</v>
      </c>
      <c r="M46" s="127"/>
      <c r="N46" s="124">
        <f>+N45+2</f>
        <v>43929</v>
      </c>
      <c r="O46" s="124">
        <f t="shared" ref="O46" si="279">+O45+4</f>
        <v>43943</v>
      </c>
      <c r="P46" s="124">
        <v>43942</v>
      </c>
      <c r="Q46" s="124">
        <f t="shared" ref="Q46" si="280">+Q45+2</f>
        <v>43954</v>
      </c>
      <c r="R46" s="124">
        <v>43959</v>
      </c>
      <c r="S46" s="124">
        <f t="shared" ref="S46" si="281">+S45+2</f>
        <v>43966</v>
      </c>
      <c r="T46" s="131"/>
      <c r="U46" s="124">
        <f>+U45+1</f>
        <v>43977</v>
      </c>
      <c r="V46" s="124">
        <f t="shared" ref="V46:AM46" si="282">+V45+1</f>
        <v>43985</v>
      </c>
      <c r="W46" s="124">
        <f t="shared" si="282"/>
        <v>43991</v>
      </c>
      <c r="X46" s="124">
        <f t="shared" si="282"/>
        <v>43998</v>
      </c>
      <c r="Y46" s="124">
        <f t="shared" si="282"/>
        <v>44005</v>
      </c>
      <c r="Z46" s="124">
        <f t="shared" si="282"/>
        <v>44012</v>
      </c>
      <c r="AA46" s="124">
        <f t="shared" si="282"/>
        <v>44019</v>
      </c>
      <c r="AB46" s="131"/>
      <c r="AC46" s="124">
        <f t="shared" si="282"/>
        <v>44033</v>
      </c>
      <c r="AD46" s="124">
        <f t="shared" si="282"/>
        <v>44044</v>
      </c>
      <c r="AE46" s="131"/>
      <c r="AF46" s="124">
        <v>44054</v>
      </c>
      <c r="AG46" s="124">
        <f t="shared" si="282"/>
        <v>44061</v>
      </c>
      <c r="AH46" s="131"/>
      <c r="AI46" s="124">
        <f t="shared" si="282"/>
        <v>44075</v>
      </c>
      <c r="AJ46" s="124">
        <f t="shared" si="282"/>
        <v>44084</v>
      </c>
      <c r="AK46" s="128">
        <f t="shared" si="282"/>
        <v>44089</v>
      </c>
      <c r="AL46" s="124">
        <f t="shared" si="282"/>
        <v>44096</v>
      </c>
      <c r="AM46" s="124">
        <f t="shared" si="282"/>
        <v>44103</v>
      </c>
      <c r="AN46" s="124">
        <f t="shared" ref="AN46:AQ46" si="283">+AN45+1</f>
        <v>44110</v>
      </c>
      <c r="AO46" s="124">
        <f t="shared" si="283"/>
        <v>44117</v>
      </c>
      <c r="AP46" s="189">
        <f t="shared" si="283"/>
        <v>44124</v>
      </c>
      <c r="AQ46" s="124">
        <f t="shared" si="283"/>
        <v>44131</v>
      </c>
      <c r="AR46" s="124">
        <f t="shared" ref="AR46:AT46" si="284">+AR45+1</f>
        <v>44139</v>
      </c>
      <c r="AS46" s="124">
        <f t="shared" si="284"/>
        <v>44145</v>
      </c>
      <c r="AT46" s="124">
        <f t="shared" si="284"/>
        <v>44152</v>
      </c>
      <c r="AU46" s="124">
        <f t="shared" ref="AU46:AV46" si="285">+AU45+1</f>
        <v>44159</v>
      </c>
      <c r="AV46" s="124">
        <f t="shared" si="285"/>
        <v>44166</v>
      </c>
      <c r="AW46" s="229"/>
      <c r="AX46" s="124">
        <f>+AX45+1</f>
        <v>44179</v>
      </c>
      <c r="AY46" s="124">
        <f t="shared" ref="AY46:BA46" si="286">+AY45+1</f>
        <v>44187</v>
      </c>
      <c r="AZ46" s="124">
        <f t="shared" si="286"/>
        <v>44194</v>
      </c>
      <c r="BA46" s="124">
        <f t="shared" si="286"/>
        <v>44201</v>
      </c>
      <c r="BB46" s="124">
        <f t="shared" ref="BB46:BC46" si="287">+BB45+1</f>
        <v>44208</v>
      </c>
      <c r="BC46" s="124">
        <f t="shared" si="287"/>
        <v>44215</v>
      </c>
      <c r="BD46" s="124">
        <f t="shared" ref="BD46:BE46" si="288">+BD45+1</f>
        <v>44222</v>
      </c>
      <c r="BE46" s="124">
        <f t="shared" si="288"/>
        <v>44229</v>
      </c>
      <c r="BF46" s="124">
        <f t="shared" ref="BF46:BJ46" si="289">+BF45+1</f>
        <v>44236</v>
      </c>
      <c r="BG46" s="124">
        <f t="shared" si="289"/>
        <v>44243</v>
      </c>
      <c r="BH46" s="124">
        <f t="shared" si="289"/>
        <v>44250</v>
      </c>
      <c r="BI46" s="124">
        <f t="shared" si="289"/>
        <v>44257</v>
      </c>
      <c r="BJ46" s="124">
        <f t="shared" si="289"/>
        <v>44264</v>
      </c>
      <c r="BK46" s="124">
        <f t="shared" ref="BK46:BL46" si="290">+BK45+1</f>
        <v>44271</v>
      </c>
      <c r="BL46" s="124">
        <f t="shared" si="290"/>
        <v>44278</v>
      </c>
    </row>
    <row r="47" spans="1:64" ht="15.75" customHeight="1" x14ac:dyDescent="0.2">
      <c r="A47" s="40" t="s">
        <v>159</v>
      </c>
      <c r="B47" s="198"/>
      <c r="C47" s="124">
        <f t="shared" ref="C47:K47" si="291">+C46+4</f>
        <v>43858</v>
      </c>
      <c r="D47" s="124">
        <f t="shared" si="291"/>
        <v>43500</v>
      </c>
      <c r="E47" s="124">
        <f t="shared" si="291"/>
        <v>43874</v>
      </c>
      <c r="F47" s="124">
        <f t="shared" si="291"/>
        <v>43879</v>
      </c>
      <c r="G47" s="124">
        <f t="shared" si="291"/>
        <v>43886</v>
      </c>
      <c r="H47" s="124">
        <f t="shared" si="291"/>
        <v>43893</v>
      </c>
      <c r="I47" s="124">
        <f t="shared" si="291"/>
        <v>43901</v>
      </c>
      <c r="J47" s="124">
        <v>43913</v>
      </c>
      <c r="K47" s="124">
        <f t="shared" si="291"/>
        <v>43914</v>
      </c>
      <c r="L47" s="124">
        <f t="shared" ref="L47" si="292">+L46+4</f>
        <v>43921</v>
      </c>
      <c r="M47" s="127"/>
      <c r="N47" s="124">
        <v>43931</v>
      </c>
      <c r="O47" s="124">
        <f t="shared" ref="O47" si="293">+O46+4</f>
        <v>43947</v>
      </c>
      <c r="P47" s="124">
        <f t="shared" ref="P47" si="294">+P46+4</f>
        <v>43946</v>
      </c>
      <c r="Q47" s="124">
        <f t="shared" ref="Q47" si="295">+Q46+4</f>
        <v>43958</v>
      </c>
      <c r="R47" s="124">
        <v>43963</v>
      </c>
      <c r="S47" s="124">
        <f t="shared" ref="S47" si="296">+S46+4</f>
        <v>43970</v>
      </c>
      <c r="T47" s="131"/>
      <c r="U47" s="124">
        <f>+U46+3</f>
        <v>43980</v>
      </c>
      <c r="V47" s="131"/>
      <c r="W47" s="124">
        <f t="shared" ref="W47:AM47" si="297">+W46+3</f>
        <v>43994</v>
      </c>
      <c r="X47" s="124">
        <f t="shared" si="297"/>
        <v>44001</v>
      </c>
      <c r="Y47" s="124">
        <f t="shared" si="297"/>
        <v>44008</v>
      </c>
      <c r="Z47" s="124">
        <f t="shared" si="297"/>
        <v>44015</v>
      </c>
      <c r="AA47" s="124">
        <f t="shared" si="297"/>
        <v>44022</v>
      </c>
      <c r="AB47" s="131"/>
      <c r="AC47" s="124">
        <f t="shared" si="297"/>
        <v>44036</v>
      </c>
      <c r="AD47" s="124">
        <f t="shared" si="297"/>
        <v>44047</v>
      </c>
      <c r="AE47" s="131"/>
      <c r="AF47" s="124">
        <v>44057</v>
      </c>
      <c r="AG47" s="124">
        <f t="shared" si="297"/>
        <v>44064</v>
      </c>
      <c r="AH47" s="131"/>
      <c r="AI47" s="124">
        <f t="shared" si="297"/>
        <v>44078</v>
      </c>
      <c r="AJ47" s="124">
        <f t="shared" si="297"/>
        <v>44087</v>
      </c>
      <c r="AK47" s="128">
        <f t="shared" si="297"/>
        <v>44092</v>
      </c>
      <c r="AL47" s="124">
        <f t="shared" si="297"/>
        <v>44099</v>
      </c>
      <c r="AM47" s="124">
        <f t="shared" si="297"/>
        <v>44106</v>
      </c>
      <c r="AN47" s="124">
        <f t="shared" ref="AN47:AQ47" si="298">+AN46+3</f>
        <v>44113</v>
      </c>
      <c r="AO47" s="124">
        <f t="shared" si="298"/>
        <v>44120</v>
      </c>
      <c r="AP47" s="189">
        <f t="shared" si="298"/>
        <v>44127</v>
      </c>
      <c r="AQ47" s="124">
        <f t="shared" si="298"/>
        <v>44134</v>
      </c>
      <c r="AR47" s="124">
        <f t="shared" ref="AR47:AT47" si="299">+AR46+3</f>
        <v>44142</v>
      </c>
      <c r="AS47" s="124">
        <f t="shared" si="299"/>
        <v>44148</v>
      </c>
      <c r="AT47" s="124">
        <f t="shared" si="299"/>
        <v>44155</v>
      </c>
      <c r="AU47" s="124">
        <f t="shared" ref="AU47:AV47" si="300">+AU46+3</f>
        <v>44162</v>
      </c>
      <c r="AV47" s="124">
        <f t="shared" si="300"/>
        <v>44169</v>
      </c>
      <c r="AW47" s="229"/>
      <c r="AX47" s="124">
        <f>+AX46+3</f>
        <v>44182</v>
      </c>
      <c r="AY47" s="124">
        <f t="shared" ref="AY47:BA47" si="301">+AY46+3</f>
        <v>44190</v>
      </c>
      <c r="AZ47" s="124">
        <f t="shared" si="301"/>
        <v>44197</v>
      </c>
      <c r="BA47" s="124">
        <f t="shared" si="301"/>
        <v>44204</v>
      </c>
      <c r="BB47" s="124">
        <f t="shared" ref="BB47:BC47" si="302">+BB46+3</f>
        <v>44211</v>
      </c>
      <c r="BC47" s="124">
        <f t="shared" si="302"/>
        <v>44218</v>
      </c>
      <c r="BD47" s="124">
        <f t="shared" ref="BD47:BE47" si="303">+BD46+3</f>
        <v>44225</v>
      </c>
      <c r="BE47" s="124">
        <f t="shared" si="303"/>
        <v>44232</v>
      </c>
      <c r="BF47" s="124">
        <f t="shared" ref="BF47:BJ47" si="304">+BF46+3</f>
        <v>44239</v>
      </c>
      <c r="BG47" s="124">
        <f t="shared" si="304"/>
        <v>44246</v>
      </c>
      <c r="BH47" s="124">
        <f t="shared" si="304"/>
        <v>44253</v>
      </c>
      <c r="BI47" s="124">
        <f t="shared" si="304"/>
        <v>44260</v>
      </c>
      <c r="BJ47" s="124">
        <f t="shared" si="304"/>
        <v>44267</v>
      </c>
      <c r="BK47" s="124">
        <f t="shared" ref="BK47:BL47" si="305">+BK46+3</f>
        <v>44274</v>
      </c>
      <c r="BL47" s="124">
        <f t="shared" si="305"/>
        <v>44281</v>
      </c>
    </row>
    <row r="48" spans="1:64" ht="4.5" customHeight="1" x14ac:dyDescent="0.2">
      <c r="A48" s="77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</row>
    <row r="49" spans="1:64" ht="10.5" customHeight="1" x14ac:dyDescent="0.2">
      <c r="A49" s="1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244"/>
      <c r="AX49" s="24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</row>
    <row r="50" spans="1:64" s="242" customFormat="1" ht="18.75" customHeight="1" x14ac:dyDescent="0.2">
      <c r="A50" s="1"/>
      <c r="AL50" s="243"/>
      <c r="AM50" s="243"/>
      <c r="AN50" s="244"/>
      <c r="AO50" s="244"/>
      <c r="AP50" s="244"/>
      <c r="AQ50" s="244"/>
      <c r="AR50" s="244"/>
      <c r="AS50" s="244"/>
      <c r="AT50" s="244" t="s">
        <v>610</v>
      </c>
      <c r="AU50" s="244" t="s">
        <v>611</v>
      </c>
      <c r="AV50" s="244" t="s">
        <v>613</v>
      </c>
      <c r="AW50" s="244"/>
      <c r="AX50" s="244"/>
      <c r="AY50" s="244" t="s">
        <v>613</v>
      </c>
      <c r="AZ50" s="244"/>
      <c r="BA50" s="244"/>
      <c r="BB50" s="244"/>
      <c r="BC50" s="244"/>
      <c r="BD50" s="244"/>
      <c r="BE50" s="244"/>
      <c r="BF50" s="244"/>
      <c r="BG50" s="244"/>
      <c r="BH50" s="244"/>
      <c r="BI50" s="244"/>
      <c r="BJ50" s="244"/>
      <c r="BK50" s="244"/>
      <c r="BL50" s="244"/>
    </row>
    <row r="51" spans="1:64" s="242" customFormat="1" ht="18.75" customHeight="1" x14ac:dyDescent="0.2">
      <c r="A51" s="1"/>
      <c r="AL51" s="243"/>
      <c r="AM51" s="243"/>
      <c r="AN51" s="243"/>
      <c r="AO51" s="243"/>
      <c r="AP51" s="244"/>
      <c r="AQ51" s="244"/>
      <c r="AR51" s="244"/>
      <c r="AS51" s="244"/>
      <c r="AT51" s="244"/>
      <c r="AU51" s="244"/>
      <c r="AV51" s="244" t="s">
        <v>615</v>
      </c>
      <c r="AW51" s="244"/>
      <c r="AX51" s="244"/>
      <c r="AY51" s="244" t="s">
        <v>615</v>
      </c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</row>
    <row r="52" spans="1:64" ht="10.5" customHeight="1" x14ac:dyDescent="0.2">
      <c r="A52" s="1"/>
      <c r="AL52" s="114"/>
      <c r="AM52" s="114"/>
      <c r="AN52" s="114"/>
      <c r="AO52" s="114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</row>
    <row r="53" spans="1:64" ht="54.75" customHeight="1" x14ac:dyDescent="0.2">
      <c r="A53" s="1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</row>
    <row r="54" spans="1:64" ht="10.5" customHeight="1" x14ac:dyDescent="0.2">
      <c r="A54" s="1"/>
    </row>
    <row r="55" spans="1:64" ht="10.5" customHeight="1" x14ac:dyDescent="0.2">
      <c r="A55" s="1"/>
    </row>
    <row r="56" spans="1:64" ht="10.5" customHeight="1" x14ac:dyDescent="0.2">
      <c r="A56" s="1"/>
    </row>
    <row r="57" spans="1:64" ht="10.5" customHeight="1" x14ac:dyDescent="0.2">
      <c r="A57" s="1"/>
    </row>
    <row r="58" spans="1:64" ht="10.5" customHeight="1" x14ac:dyDescent="0.2">
      <c r="A58" s="1"/>
    </row>
    <row r="59" spans="1:64" ht="10.5" customHeight="1" x14ac:dyDescent="0.2">
      <c r="A59" s="1"/>
    </row>
    <row r="60" spans="1:64" ht="10.5" customHeight="1" x14ac:dyDescent="0.2">
      <c r="A60" s="1"/>
    </row>
    <row r="61" spans="1:64" ht="10.5" customHeight="1" x14ac:dyDescent="0.2">
      <c r="A61" s="1"/>
    </row>
    <row r="62" spans="1:64" ht="10.5" customHeight="1" x14ac:dyDescent="0.2">
      <c r="A62" s="1"/>
    </row>
    <row r="63" spans="1:64" ht="10.5" customHeight="1" x14ac:dyDescent="0.2">
      <c r="A63" s="1"/>
    </row>
    <row r="64" spans="1:64" ht="10.5" customHeight="1" x14ac:dyDescent="0.2">
      <c r="A64" s="1"/>
    </row>
    <row r="65" spans="1:1" ht="10.5" customHeight="1" x14ac:dyDescent="0.2">
      <c r="A65" s="1"/>
    </row>
    <row r="66" spans="1:1" ht="10.5" customHeight="1" x14ac:dyDescent="0.2">
      <c r="A66" s="1"/>
    </row>
    <row r="67" spans="1:1" ht="10.5" customHeight="1" x14ac:dyDescent="0.2">
      <c r="A67" s="1"/>
    </row>
    <row r="68" spans="1:1" ht="10.5" customHeight="1" x14ac:dyDescent="0.2">
      <c r="A68" s="1"/>
    </row>
    <row r="69" spans="1:1" ht="10.5" customHeight="1" x14ac:dyDescent="0.2">
      <c r="A69" s="1"/>
    </row>
    <row r="70" spans="1:1" ht="10.5" customHeight="1" x14ac:dyDescent="0.2">
      <c r="A70" s="1"/>
    </row>
    <row r="71" spans="1:1" ht="10.5" customHeight="1" x14ac:dyDescent="0.2">
      <c r="A71" s="1"/>
    </row>
    <row r="72" spans="1:1" ht="10.5" customHeight="1" x14ac:dyDescent="0.2">
      <c r="A72" s="1"/>
    </row>
    <row r="73" spans="1:1" ht="10.5" customHeight="1" x14ac:dyDescent="0.2">
      <c r="A73" s="1"/>
    </row>
    <row r="74" spans="1:1" ht="10.5" customHeight="1" x14ac:dyDescent="0.2">
      <c r="A74" s="1"/>
    </row>
    <row r="75" spans="1:1" ht="10.5" customHeight="1" x14ac:dyDescent="0.2">
      <c r="A75" s="1"/>
    </row>
    <row r="76" spans="1:1" ht="10.5" customHeight="1" x14ac:dyDescent="0.2">
      <c r="A76" s="1"/>
    </row>
    <row r="77" spans="1:1" ht="10.5" customHeight="1" x14ac:dyDescent="0.2">
      <c r="A77" s="1"/>
    </row>
    <row r="78" spans="1:1" ht="10.5" customHeight="1" x14ac:dyDescent="0.2">
      <c r="A78" s="1"/>
    </row>
    <row r="79" spans="1:1" ht="10.5" customHeight="1" x14ac:dyDescent="0.2">
      <c r="A79" s="1"/>
    </row>
    <row r="80" spans="1:1" ht="10.5" customHeight="1" x14ac:dyDescent="0.2">
      <c r="A80" s="1"/>
    </row>
    <row r="81" spans="1:1" ht="10.5" customHeight="1" x14ac:dyDescent="0.2">
      <c r="A81" s="1"/>
    </row>
    <row r="82" spans="1:1" ht="10.5" customHeight="1" x14ac:dyDescent="0.2">
      <c r="A82" s="1"/>
    </row>
    <row r="83" spans="1:1" ht="10.5" customHeight="1" x14ac:dyDescent="0.2">
      <c r="A83" s="1"/>
    </row>
    <row r="84" spans="1:1" ht="10.5" customHeight="1" x14ac:dyDescent="0.2">
      <c r="A84" s="1"/>
    </row>
    <row r="85" spans="1:1" ht="10.5" customHeight="1" x14ac:dyDescent="0.2">
      <c r="A85" s="1"/>
    </row>
    <row r="86" spans="1:1" ht="10.5" customHeight="1" x14ac:dyDescent="0.2">
      <c r="A86" s="1"/>
    </row>
    <row r="87" spans="1:1" ht="10.5" customHeight="1" x14ac:dyDescent="0.2">
      <c r="A87" s="1"/>
    </row>
    <row r="88" spans="1:1" ht="10.5" customHeight="1" x14ac:dyDescent="0.2">
      <c r="A88" s="1"/>
    </row>
    <row r="89" spans="1:1" ht="10.5" customHeight="1" x14ac:dyDescent="0.2">
      <c r="A89" s="1"/>
    </row>
    <row r="90" spans="1:1" ht="10.5" customHeight="1" x14ac:dyDescent="0.2">
      <c r="A90" s="1"/>
    </row>
    <row r="91" spans="1:1" ht="10.5" customHeight="1" x14ac:dyDescent="0.2">
      <c r="A91" s="1"/>
    </row>
    <row r="92" spans="1:1" ht="10.5" customHeight="1" x14ac:dyDescent="0.2">
      <c r="A92" s="1"/>
    </row>
    <row r="93" spans="1:1" ht="10.5" customHeight="1" x14ac:dyDescent="0.2">
      <c r="A93" s="1"/>
    </row>
    <row r="94" spans="1:1" ht="10.5" customHeight="1" x14ac:dyDescent="0.2">
      <c r="A94" s="1"/>
    </row>
    <row r="95" spans="1:1" ht="10.5" customHeight="1" x14ac:dyDescent="0.2">
      <c r="A95" s="1"/>
    </row>
    <row r="96" spans="1:1" ht="10.5" customHeight="1" x14ac:dyDescent="0.2">
      <c r="A96" s="1"/>
    </row>
    <row r="97" spans="1:1" ht="10.5" customHeight="1" x14ac:dyDescent="0.2">
      <c r="A97" s="1"/>
    </row>
    <row r="98" spans="1:1" ht="10.5" customHeight="1" x14ac:dyDescent="0.2">
      <c r="A98" s="1"/>
    </row>
    <row r="99" spans="1:1" ht="10.5" customHeight="1" x14ac:dyDescent="0.2">
      <c r="A99" s="1"/>
    </row>
    <row r="100" spans="1:1" ht="10.5" customHeight="1" x14ac:dyDescent="0.2">
      <c r="A100" s="1"/>
    </row>
    <row r="101" spans="1:1" ht="10.5" customHeight="1" x14ac:dyDescent="0.2">
      <c r="A101" s="1"/>
    </row>
    <row r="102" spans="1:1" ht="10.5" customHeight="1" x14ac:dyDescent="0.2">
      <c r="A102" s="1"/>
    </row>
    <row r="103" spans="1:1" ht="10.5" customHeight="1" x14ac:dyDescent="0.2">
      <c r="A103" s="1"/>
    </row>
    <row r="104" spans="1:1" ht="10.5" customHeight="1" x14ac:dyDescent="0.2">
      <c r="A104" s="1"/>
    </row>
    <row r="105" spans="1:1" ht="10.5" customHeight="1" x14ac:dyDescent="0.2">
      <c r="A105" s="1"/>
    </row>
    <row r="106" spans="1:1" ht="10.5" customHeight="1" x14ac:dyDescent="0.2">
      <c r="A106" s="1"/>
    </row>
    <row r="107" spans="1:1" ht="10.5" customHeight="1" x14ac:dyDescent="0.2">
      <c r="A107" s="1"/>
    </row>
    <row r="108" spans="1:1" ht="10.5" customHeight="1" x14ac:dyDescent="0.2">
      <c r="A108" s="1"/>
    </row>
    <row r="109" spans="1:1" ht="10.5" customHeight="1" x14ac:dyDescent="0.2">
      <c r="A109" s="1"/>
    </row>
    <row r="110" spans="1:1" ht="10.5" customHeight="1" x14ac:dyDescent="0.2">
      <c r="A110" s="1"/>
    </row>
    <row r="111" spans="1:1" ht="10.5" customHeight="1" x14ac:dyDescent="0.2">
      <c r="A111" s="1"/>
    </row>
    <row r="112" spans="1:1" ht="10.5" customHeight="1" x14ac:dyDescent="0.2">
      <c r="A112" s="1"/>
    </row>
    <row r="113" spans="1:1" ht="10.5" customHeight="1" x14ac:dyDescent="0.2">
      <c r="A113" s="1"/>
    </row>
    <row r="114" spans="1:1" ht="10.5" customHeight="1" x14ac:dyDescent="0.2">
      <c r="A114" s="1"/>
    </row>
    <row r="115" spans="1:1" ht="10.5" customHeight="1" x14ac:dyDescent="0.2">
      <c r="A115" s="1"/>
    </row>
    <row r="116" spans="1:1" ht="10.5" customHeight="1" x14ac:dyDescent="0.2">
      <c r="A116" s="1"/>
    </row>
    <row r="117" spans="1:1" ht="10.5" customHeight="1" x14ac:dyDescent="0.2">
      <c r="A117" s="1"/>
    </row>
    <row r="118" spans="1:1" ht="10.5" customHeight="1" x14ac:dyDescent="0.2">
      <c r="A118" s="1"/>
    </row>
    <row r="119" spans="1:1" ht="10.5" customHeight="1" x14ac:dyDescent="0.2">
      <c r="A119" s="1"/>
    </row>
    <row r="120" spans="1:1" ht="10.5" customHeight="1" x14ac:dyDescent="0.2">
      <c r="A120" s="1"/>
    </row>
    <row r="121" spans="1:1" ht="10.5" customHeight="1" x14ac:dyDescent="0.2">
      <c r="A121" s="1"/>
    </row>
    <row r="122" spans="1:1" ht="10.5" customHeight="1" x14ac:dyDescent="0.2">
      <c r="A122" s="1"/>
    </row>
    <row r="123" spans="1:1" ht="10.5" customHeight="1" x14ac:dyDescent="0.2">
      <c r="A123" s="1"/>
    </row>
    <row r="124" spans="1:1" ht="10.5" customHeight="1" x14ac:dyDescent="0.2">
      <c r="A124" s="1"/>
    </row>
    <row r="125" spans="1:1" ht="10.5" customHeight="1" x14ac:dyDescent="0.2">
      <c r="A125" s="1"/>
    </row>
    <row r="126" spans="1:1" ht="10.5" customHeight="1" x14ac:dyDescent="0.2">
      <c r="A126" s="1"/>
    </row>
    <row r="127" spans="1:1" ht="10.5" customHeight="1" x14ac:dyDescent="0.2">
      <c r="A127" s="1"/>
    </row>
    <row r="128" spans="1:1" ht="10.5" customHeight="1" x14ac:dyDescent="0.2">
      <c r="A128" s="1"/>
    </row>
    <row r="129" spans="1:1" ht="10.5" customHeight="1" x14ac:dyDescent="0.2">
      <c r="A129" s="1"/>
    </row>
    <row r="130" spans="1:1" ht="10.5" customHeight="1" x14ac:dyDescent="0.2">
      <c r="A130" s="1"/>
    </row>
    <row r="131" spans="1:1" ht="10.5" customHeight="1" x14ac:dyDescent="0.2">
      <c r="A131" s="1"/>
    </row>
    <row r="132" spans="1:1" ht="10.5" customHeight="1" x14ac:dyDescent="0.2">
      <c r="A132" s="1"/>
    </row>
    <row r="133" spans="1:1" ht="10.5" customHeight="1" x14ac:dyDescent="0.2">
      <c r="A133" s="1"/>
    </row>
    <row r="134" spans="1:1" ht="10.5" customHeight="1" x14ac:dyDescent="0.2">
      <c r="A134" s="1"/>
    </row>
    <row r="135" spans="1:1" ht="10.5" customHeight="1" x14ac:dyDescent="0.2">
      <c r="A135" s="1"/>
    </row>
    <row r="136" spans="1:1" ht="10.5" customHeight="1" x14ac:dyDescent="0.2">
      <c r="A136" s="1"/>
    </row>
    <row r="137" spans="1:1" ht="10.5" customHeight="1" x14ac:dyDescent="0.2">
      <c r="A137" s="1"/>
    </row>
    <row r="138" spans="1:1" ht="10.5" customHeight="1" x14ac:dyDescent="0.2">
      <c r="A138" s="1"/>
    </row>
    <row r="139" spans="1:1" ht="10.5" customHeight="1" x14ac:dyDescent="0.2">
      <c r="A139" s="1"/>
    </row>
    <row r="140" spans="1:1" ht="10.5" customHeight="1" x14ac:dyDescent="0.2">
      <c r="A140" s="1"/>
    </row>
    <row r="141" spans="1:1" ht="10.5" customHeight="1" x14ac:dyDescent="0.2">
      <c r="A141" s="1"/>
    </row>
    <row r="142" spans="1:1" ht="10.5" customHeight="1" x14ac:dyDescent="0.2">
      <c r="A142" s="1"/>
    </row>
    <row r="143" spans="1:1" ht="10.5" customHeight="1" x14ac:dyDescent="0.2">
      <c r="A143" s="1"/>
    </row>
    <row r="144" spans="1:1" ht="10.5" customHeight="1" x14ac:dyDescent="0.2">
      <c r="A144" s="1"/>
    </row>
    <row r="145" spans="1:1" ht="10.5" customHeight="1" x14ac:dyDescent="0.2">
      <c r="A145" s="1"/>
    </row>
    <row r="146" spans="1:1" ht="10.5" customHeight="1" x14ac:dyDescent="0.2">
      <c r="A146" s="1"/>
    </row>
    <row r="147" spans="1:1" ht="10.5" customHeight="1" x14ac:dyDescent="0.2">
      <c r="A147" s="1"/>
    </row>
    <row r="148" spans="1:1" ht="10.5" customHeight="1" x14ac:dyDescent="0.2">
      <c r="A148" s="1"/>
    </row>
    <row r="149" spans="1:1" ht="10.5" customHeight="1" x14ac:dyDescent="0.2">
      <c r="A149" s="1"/>
    </row>
    <row r="150" spans="1:1" ht="10.5" customHeight="1" x14ac:dyDescent="0.2">
      <c r="A150" s="1"/>
    </row>
    <row r="151" spans="1:1" ht="10.5" customHeight="1" x14ac:dyDescent="0.2">
      <c r="A151" s="1"/>
    </row>
    <row r="152" spans="1:1" ht="10.5" customHeight="1" x14ac:dyDescent="0.2">
      <c r="A152" s="1"/>
    </row>
    <row r="153" spans="1:1" ht="10.5" customHeight="1" x14ac:dyDescent="0.2">
      <c r="A153" s="1"/>
    </row>
    <row r="154" spans="1:1" ht="10.5" customHeight="1" x14ac:dyDescent="0.2">
      <c r="A154" s="1"/>
    </row>
    <row r="155" spans="1:1" ht="10.5" customHeight="1" x14ac:dyDescent="0.2">
      <c r="A155" s="1"/>
    </row>
    <row r="156" spans="1:1" ht="10.5" customHeight="1" x14ac:dyDescent="0.2">
      <c r="A156" s="1"/>
    </row>
    <row r="157" spans="1:1" ht="10.5" customHeight="1" x14ac:dyDescent="0.2">
      <c r="A157" s="1"/>
    </row>
    <row r="158" spans="1:1" ht="10.5" customHeight="1" x14ac:dyDescent="0.2">
      <c r="A158" s="1"/>
    </row>
    <row r="159" spans="1:1" ht="10.5" customHeight="1" x14ac:dyDescent="0.2">
      <c r="A159" s="1"/>
    </row>
    <row r="160" spans="1:1" ht="10.5" customHeight="1" x14ac:dyDescent="0.2">
      <c r="A160" s="1"/>
    </row>
    <row r="161" spans="1:1" ht="10.5" customHeight="1" x14ac:dyDescent="0.2">
      <c r="A161" s="1"/>
    </row>
    <row r="162" spans="1:1" ht="10.5" customHeight="1" x14ac:dyDescent="0.2">
      <c r="A162" s="1"/>
    </row>
    <row r="163" spans="1:1" ht="10.5" customHeight="1" x14ac:dyDescent="0.2">
      <c r="A163" s="1"/>
    </row>
    <row r="164" spans="1:1" ht="10.5" customHeight="1" x14ac:dyDescent="0.2">
      <c r="A164" s="1"/>
    </row>
    <row r="165" spans="1:1" ht="10.5" customHeight="1" x14ac:dyDescent="0.2">
      <c r="A165" s="1"/>
    </row>
    <row r="166" spans="1:1" ht="10.5" customHeight="1" x14ac:dyDescent="0.2">
      <c r="A166" s="1"/>
    </row>
    <row r="167" spans="1:1" ht="10.5" customHeight="1" x14ac:dyDescent="0.2">
      <c r="A167" s="1"/>
    </row>
    <row r="168" spans="1:1" ht="10.5" customHeight="1" x14ac:dyDescent="0.2">
      <c r="A168" s="1"/>
    </row>
    <row r="169" spans="1:1" ht="10.5" customHeight="1" x14ac:dyDescent="0.2">
      <c r="A169" s="1"/>
    </row>
    <row r="170" spans="1:1" ht="10.5" customHeight="1" x14ac:dyDescent="0.2">
      <c r="A170" s="1"/>
    </row>
    <row r="171" spans="1:1" ht="10.5" customHeight="1" x14ac:dyDescent="0.2">
      <c r="A171" s="1"/>
    </row>
    <row r="172" spans="1:1" ht="10.5" customHeight="1" x14ac:dyDescent="0.2">
      <c r="A172" s="1"/>
    </row>
    <row r="173" spans="1:1" ht="10.5" customHeight="1" x14ac:dyDescent="0.2">
      <c r="A173" s="1"/>
    </row>
    <row r="174" spans="1:1" ht="10.5" customHeight="1" x14ac:dyDescent="0.2">
      <c r="A174" s="1"/>
    </row>
    <row r="175" spans="1:1" ht="10.5" customHeight="1" x14ac:dyDescent="0.2">
      <c r="A175" s="1"/>
    </row>
    <row r="176" spans="1:1" ht="10.5" customHeight="1" x14ac:dyDescent="0.2">
      <c r="A176" s="1"/>
    </row>
    <row r="177" spans="1:1" ht="10.5" customHeight="1" x14ac:dyDescent="0.2">
      <c r="A177" s="1"/>
    </row>
    <row r="178" spans="1:1" ht="10.5" customHeight="1" x14ac:dyDescent="0.2">
      <c r="A178" s="1"/>
    </row>
    <row r="179" spans="1:1" ht="10.5" customHeight="1" x14ac:dyDescent="0.2">
      <c r="A179" s="1"/>
    </row>
    <row r="180" spans="1:1" ht="10.5" customHeight="1" x14ac:dyDescent="0.2">
      <c r="A180" s="1"/>
    </row>
    <row r="181" spans="1:1" ht="10.5" customHeight="1" x14ac:dyDescent="0.2">
      <c r="A181" s="1"/>
    </row>
    <row r="182" spans="1:1" ht="10.5" customHeight="1" x14ac:dyDescent="0.2">
      <c r="A182" s="1"/>
    </row>
    <row r="183" spans="1:1" ht="10.5" customHeight="1" x14ac:dyDescent="0.2">
      <c r="A183" s="1"/>
    </row>
    <row r="184" spans="1:1" ht="10.5" customHeight="1" x14ac:dyDescent="0.2">
      <c r="A184" s="1"/>
    </row>
    <row r="185" spans="1:1" ht="10.5" customHeight="1" x14ac:dyDescent="0.2">
      <c r="A185" s="1"/>
    </row>
    <row r="186" spans="1:1" ht="10.5" customHeight="1" x14ac:dyDescent="0.2">
      <c r="A186" s="1"/>
    </row>
    <row r="187" spans="1:1" ht="10.5" customHeight="1" x14ac:dyDescent="0.2">
      <c r="A187" s="1"/>
    </row>
    <row r="188" spans="1:1" ht="10.5" customHeight="1" x14ac:dyDescent="0.2">
      <c r="A188" s="1"/>
    </row>
    <row r="189" spans="1:1" ht="10.5" customHeight="1" x14ac:dyDescent="0.2">
      <c r="A189" s="1"/>
    </row>
    <row r="190" spans="1:1" ht="10.5" customHeight="1" x14ac:dyDescent="0.2">
      <c r="A190" s="1"/>
    </row>
    <row r="191" spans="1:1" ht="10.5" customHeight="1" x14ac:dyDescent="0.2">
      <c r="A191" s="1"/>
    </row>
    <row r="192" spans="1:1" ht="10.5" customHeight="1" x14ac:dyDescent="0.2">
      <c r="A192" s="1"/>
    </row>
    <row r="193" spans="1:1" ht="10.5" customHeight="1" x14ac:dyDescent="0.2">
      <c r="A193" s="1"/>
    </row>
    <row r="194" spans="1:1" ht="10.5" customHeight="1" x14ac:dyDescent="0.2">
      <c r="A194" s="1"/>
    </row>
    <row r="195" spans="1:1" ht="10.5" customHeight="1" x14ac:dyDescent="0.2">
      <c r="A195" s="1"/>
    </row>
    <row r="196" spans="1:1" ht="10.5" customHeight="1" x14ac:dyDescent="0.2">
      <c r="A196" s="1"/>
    </row>
    <row r="197" spans="1:1" ht="10.5" customHeight="1" x14ac:dyDescent="0.2">
      <c r="A197" s="1"/>
    </row>
    <row r="198" spans="1:1" ht="10.5" customHeight="1" x14ac:dyDescent="0.2">
      <c r="A198" s="1"/>
    </row>
    <row r="199" spans="1:1" ht="10.5" customHeight="1" x14ac:dyDescent="0.2">
      <c r="A199" s="1"/>
    </row>
    <row r="200" spans="1:1" ht="10.5" customHeight="1" x14ac:dyDescent="0.2">
      <c r="A200" s="1"/>
    </row>
    <row r="201" spans="1:1" ht="10.5" customHeight="1" x14ac:dyDescent="0.2">
      <c r="A201" s="1"/>
    </row>
    <row r="202" spans="1:1" ht="10.5" customHeight="1" x14ac:dyDescent="0.2">
      <c r="A202" s="1"/>
    </row>
    <row r="203" spans="1:1" ht="10.5" customHeight="1" x14ac:dyDescent="0.2">
      <c r="A203" s="1"/>
    </row>
    <row r="204" spans="1:1" ht="10.5" customHeight="1" x14ac:dyDescent="0.2">
      <c r="A204" s="1"/>
    </row>
    <row r="205" spans="1:1" ht="10.5" customHeight="1" x14ac:dyDescent="0.2">
      <c r="A205" s="1"/>
    </row>
    <row r="206" spans="1:1" ht="10.5" customHeight="1" x14ac:dyDescent="0.2">
      <c r="A206" s="1"/>
    </row>
    <row r="207" spans="1:1" ht="10.5" customHeight="1" x14ac:dyDescent="0.2">
      <c r="A207" s="1"/>
    </row>
    <row r="208" spans="1:1" ht="10.5" customHeight="1" x14ac:dyDescent="0.2">
      <c r="A208" s="1"/>
    </row>
    <row r="209" spans="1:1" ht="10.5" customHeight="1" x14ac:dyDescent="0.2">
      <c r="A209" s="1"/>
    </row>
    <row r="210" spans="1:1" ht="10.5" customHeight="1" x14ac:dyDescent="0.2">
      <c r="A210" s="1"/>
    </row>
    <row r="211" spans="1:1" ht="10.5" customHeight="1" x14ac:dyDescent="0.2">
      <c r="A211" s="1"/>
    </row>
    <row r="212" spans="1:1" ht="10.5" customHeight="1" x14ac:dyDescent="0.2">
      <c r="A212" s="1"/>
    </row>
    <row r="213" spans="1:1" ht="10.5" customHeight="1" x14ac:dyDescent="0.2">
      <c r="A213" s="1"/>
    </row>
    <row r="214" spans="1:1" ht="10.5" customHeight="1" x14ac:dyDescent="0.2">
      <c r="A214" s="1"/>
    </row>
    <row r="215" spans="1:1" ht="10.5" customHeight="1" x14ac:dyDescent="0.2">
      <c r="A215" s="1"/>
    </row>
    <row r="216" spans="1:1" ht="10.5" customHeight="1" x14ac:dyDescent="0.2">
      <c r="A216" s="1"/>
    </row>
    <row r="217" spans="1:1" ht="10.5" customHeight="1" x14ac:dyDescent="0.2">
      <c r="A217" s="1"/>
    </row>
    <row r="218" spans="1:1" ht="10.5" customHeight="1" x14ac:dyDescent="0.2">
      <c r="A218" s="1"/>
    </row>
    <row r="219" spans="1:1" ht="10.5" customHeight="1" x14ac:dyDescent="0.2">
      <c r="A219" s="1"/>
    </row>
    <row r="220" spans="1:1" ht="10.5" customHeight="1" x14ac:dyDescent="0.2">
      <c r="A220" s="1"/>
    </row>
    <row r="221" spans="1:1" ht="10.5" customHeight="1" x14ac:dyDescent="0.2">
      <c r="A221" s="1"/>
    </row>
    <row r="222" spans="1:1" ht="10.5" customHeight="1" x14ac:dyDescent="0.2">
      <c r="A222" s="1"/>
    </row>
    <row r="223" spans="1:1" ht="10.5" customHeight="1" x14ac:dyDescent="0.2">
      <c r="A223" s="1"/>
    </row>
    <row r="224" spans="1:1" ht="10.5" customHeight="1" x14ac:dyDescent="0.2">
      <c r="A224" s="1"/>
    </row>
    <row r="225" spans="1:1" ht="10.5" customHeight="1" x14ac:dyDescent="0.2">
      <c r="A225" s="1"/>
    </row>
    <row r="226" spans="1:1" ht="10.5" customHeight="1" x14ac:dyDescent="0.2">
      <c r="A226" s="1"/>
    </row>
    <row r="227" spans="1:1" ht="10.5" customHeight="1" x14ac:dyDescent="0.2">
      <c r="A227" s="1"/>
    </row>
    <row r="228" spans="1:1" ht="10.5" customHeight="1" x14ac:dyDescent="0.2">
      <c r="A228" s="1"/>
    </row>
    <row r="229" spans="1:1" ht="10.5" customHeight="1" x14ac:dyDescent="0.2">
      <c r="A229" s="1"/>
    </row>
    <row r="230" spans="1:1" ht="10.5" customHeight="1" x14ac:dyDescent="0.2">
      <c r="A230" s="1"/>
    </row>
    <row r="231" spans="1:1" ht="10.5" customHeight="1" x14ac:dyDescent="0.2">
      <c r="A231" s="1"/>
    </row>
    <row r="232" spans="1:1" ht="10.5" customHeight="1" x14ac:dyDescent="0.2">
      <c r="A232" s="1"/>
    </row>
    <row r="233" spans="1:1" ht="10.5" customHeight="1" x14ac:dyDescent="0.2">
      <c r="A233" s="1"/>
    </row>
    <row r="234" spans="1:1" ht="10.5" customHeight="1" x14ac:dyDescent="0.2">
      <c r="A234" s="1"/>
    </row>
    <row r="235" spans="1:1" ht="10.5" customHeight="1" x14ac:dyDescent="0.2">
      <c r="A235" s="1"/>
    </row>
    <row r="236" spans="1:1" ht="10.5" customHeight="1" x14ac:dyDescent="0.2">
      <c r="A236" s="1"/>
    </row>
    <row r="237" spans="1:1" ht="10.5" customHeight="1" x14ac:dyDescent="0.2">
      <c r="A237" s="1"/>
    </row>
    <row r="238" spans="1:1" ht="10.5" customHeight="1" x14ac:dyDescent="0.2">
      <c r="A238" s="1"/>
    </row>
    <row r="239" spans="1:1" ht="10.5" customHeight="1" x14ac:dyDescent="0.2">
      <c r="A239" s="1"/>
    </row>
    <row r="240" spans="1:1" ht="10.5" customHeight="1" x14ac:dyDescent="0.2">
      <c r="A240" s="1"/>
    </row>
    <row r="241" spans="1:1" ht="10.5" customHeight="1" x14ac:dyDescent="0.2">
      <c r="A241" s="1"/>
    </row>
    <row r="242" spans="1:1" ht="10.5" customHeight="1" x14ac:dyDescent="0.2">
      <c r="A242" s="1"/>
    </row>
    <row r="243" spans="1:1" ht="10.5" customHeight="1" x14ac:dyDescent="0.2">
      <c r="A243" s="1"/>
    </row>
    <row r="244" spans="1:1" ht="10.5" customHeight="1" x14ac:dyDescent="0.2">
      <c r="A244" s="1"/>
    </row>
    <row r="245" spans="1:1" ht="10.5" customHeight="1" x14ac:dyDescent="0.2">
      <c r="A245" s="1"/>
    </row>
    <row r="246" spans="1:1" ht="10.5" customHeight="1" x14ac:dyDescent="0.2">
      <c r="A246" s="1"/>
    </row>
    <row r="247" spans="1:1" ht="10.5" customHeight="1" x14ac:dyDescent="0.2">
      <c r="A247" s="1"/>
    </row>
    <row r="248" spans="1:1" ht="10.5" customHeight="1" x14ac:dyDescent="0.2">
      <c r="A248" s="1"/>
    </row>
    <row r="249" spans="1:1" ht="15.75" customHeight="1" x14ac:dyDescent="0.2"/>
    <row r="250" spans="1:1" ht="15.75" customHeight="1" x14ac:dyDescent="0.2"/>
    <row r="251" spans="1:1" ht="15.75" customHeight="1" x14ac:dyDescent="0.2"/>
    <row r="252" spans="1:1" ht="15.75" customHeight="1" x14ac:dyDescent="0.2"/>
    <row r="253" spans="1:1" ht="15.75" customHeight="1" x14ac:dyDescent="0.2"/>
    <row r="254" spans="1:1" ht="15.75" customHeight="1" x14ac:dyDescent="0.2"/>
    <row r="255" spans="1:1" ht="15.75" customHeight="1" x14ac:dyDescent="0.2"/>
    <row r="256" spans="1:1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dataConsolidate/>
  <mergeCells count="16">
    <mergeCell ref="AF6:AJ6"/>
    <mergeCell ref="AK6:AN6"/>
    <mergeCell ref="B1:BL3"/>
    <mergeCell ref="B4:BL4"/>
    <mergeCell ref="AR26:BB26"/>
    <mergeCell ref="AU24:AU25"/>
    <mergeCell ref="AZ6:BA6"/>
    <mergeCell ref="AT6:AY6"/>
    <mergeCell ref="AO6:AS6"/>
    <mergeCell ref="AB6:AE6"/>
    <mergeCell ref="X6:AA6"/>
    <mergeCell ref="K6:N6"/>
    <mergeCell ref="B6:E6"/>
    <mergeCell ref="F6:J6"/>
    <mergeCell ref="O6:R6"/>
    <mergeCell ref="S6:W6"/>
  </mergeCells>
  <hyperlinks>
    <hyperlink ref="B4:U4" r:id="rId1" display="to confirm ETA and Shedule , please search at Our Web Site Official www.one-line.com" xr:uid="{89F751E4-94F2-4FA4-880B-0D0F604BBDAD}"/>
  </hyperlinks>
  <pageMargins left="0.23622047244094491" right="0.23622047244094491" top="0.74803149606299213" bottom="0.74803149606299213" header="0" footer="0"/>
  <pageSetup paperSize="5" scale="57" orientation="landscape" r:id="rId2"/>
  <ignoredErrors>
    <ignoredError sqref="V21:X22 W20:X20 U44 W44:AA44 V41:V42 AE44 AC44:AD44 AG44:AM44 AN44:AQ44" 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EAB8A-D163-4ABE-A7D9-B796D4D26CD8}">
  <sheetPr codeName="Hoja2">
    <pageSetUpPr fitToPage="1"/>
  </sheetPr>
  <dimension ref="A1:BF999"/>
  <sheetViews>
    <sheetView showGridLines="0" topLeftCell="A7" zoomScale="85" zoomScaleNormal="85" workbookViewId="0">
      <pane xSplit="1" topLeftCell="AY1" activePane="topRight" state="frozen"/>
      <selection pane="topRight" activeCell="AK31" sqref="AK31:AK34"/>
    </sheetView>
  </sheetViews>
  <sheetFormatPr baseColWidth="10" defaultColWidth="14.42578125" defaultRowHeight="15" customHeight="1" outlineLevelCol="2" x14ac:dyDescent="0.2"/>
  <cols>
    <col min="1" max="1" width="25.28515625" customWidth="1"/>
    <col min="2" max="15" width="20.140625" hidden="1" customWidth="1" outlineLevel="1"/>
    <col min="16" max="18" width="18.85546875" hidden="1" customWidth="1" outlineLevel="1"/>
    <col min="19" max="19" width="18.85546875" hidden="1" customWidth="1" collapsed="1"/>
    <col min="20" max="20" width="17.28515625" customWidth="1" outlineLevel="2"/>
    <col min="21" max="21" width="18.42578125" customWidth="1" outlineLevel="2"/>
    <col min="22" max="22" width="17.28515625" customWidth="1" outlineLevel="2"/>
    <col min="23" max="23" width="18.28515625" customWidth="1" outlineLevel="2"/>
    <col min="24" max="27" width="18.85546875" customWidth="1" outlineLevel="2"/>
    <col min="28" max="28" width="18.85546875" customWidth="1" outlineLevel="2" collapsed="1"/>
    <col min="29" max="32" width="18.85546875" customWidth="1" outlineLevel="2"/>
    <col min="33" max="33" width="18.85546875" customWidth="1" outlineLevel="2" collapsed="1"/>
    <col min="34" max="37" width="18.85546875" customWidth="1" outlineLevel="2"/>
    <col min="38" max="41" width="18.85546875" customWidth="1" outlineLevel="1"/>
    <col min="42" max="49" width="18.85546875" bestFit="1" customWidth="1"/>
    <col min="50" max="50" width="19.85546875" customWidth="1"/>
    <col min="51" max="51" width="18.85546875" bestFit="1" customWidth="1"/>
    <col min="52" max="52" width="20.140625" customWidth="1"/>
    <col min="53" max="58" width="18.85546875" bestFit="1" customWidth="1"/>
  </cols>
  <sheetData>
    <row r="1" spans="1:58" ht="29.25" customHeight="1" x14ac:dyDescent="0.2">
      <c r="A1" s="1"/>
      <c r="B1" s="279" t="s">
        <v>292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</row>
    <row r="2" spans="1:58" ht="10.5" customHeight="1" x14ac:dyDescent="0.2">
      <c r="A2" s="1"/>
      <c r="B2" s="154"/>
      <c r="C2" s="154"/>
      <c r="D2" s="154"/>
      <c r="E2" s="154"/>
      <c r="F2" s="154"/>
      <c r="G2" s="2"/>
      <c r="H2" s="2"/>
      <c r="I2" s="2"/>
      <c r="J2" s="2"/>
      <c r="K2" s="2"/>
      <c r="L2" s="2"/>
      <c r="M2" s="2"/>
      <c r="N2" s="2"/>
      <c r="O2" s="2"/>
    </row>
    <row r="3" spans="1:58" ht="10.5" customHeight="1" x14ac:dyDescent="0.2">
      <c r="A3" s="1"/>
      <c r="B3" s="154"/>
      <c r="C3" s="154"/>
      <c r="D3" s="154"/>
      <c r="E3" s="154"/>
      <c r="F3" s="154"/>
      <c r="G3" s="2"/>
      <c r="H3" s="2"/>
      <c r="I3" s="2"/>
      <c r="J3" s="2"/>
      <c r="K3" s="2"/>
      <c r="L3" s="2"/>
      <c r="M3" s="2"/>
      <c r="N3" s="2"/>
      <c r="O3" s="2"/>
    </row>
    <row r="4" spans="1:58" ht="21.75" customHeight="1" x14ac:dyDescent="0.25">
      <c r="A4" s="1"/>
      <c r="B4" s="280" t="s">
        <v>311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</row>
    <row r="5" spans="1:58" ht="10.5" customHeight="1" x14ac:dyDescent="0.2">
      <c r="A5" s="1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58" ht="10.5" customHeight="1" x14ac:dyDescent="0.2">
      <c r="A6" s="3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58" ht="10.5" customHeight="1" x14ac:dyDescent="0.2">
      <c r="A7" s="1"/>
      <c r="E7" s="4"/>
      <c r="F7" s="4"/>
      <c r="G7" s="4"/>
      <c r="H7" s="4"/>
      <c r="I7" s="4"/>
      <c r="J7" s="113"/>
      <c r="K7" s="113"/>
      <c r="L7" s="113"/>
      <c r="M7" s="113"/>
      <c r="N7" s="113"/>
      <c r="O7" s="113"/>
      <c r="P7" s="114"/>
      <c r="Q7" s="114"/>
      <c r="R7" s="114"/>
      <c r="S7" s="114"/>
    </row>
    <row r="8" spans="1:58" ht="22.5" customHeight="1" x14ac:dyDescent="0.2">
      <c r="A8" s="5" t="s">
        <v>0</v>
      </c>
      <c r="B8" s="268" t="s">
        <v>7</v>
      </c>
      <c r="C8" s="269"/>
      <c r="D8" s="269"/>
      <c r="E8" s="272"/>
      <c r="F8" s="273" t="s">
        <v>8</v>
      </c>
      <c r="G8" s="274"/>
      <c r="H8" s="274"/>
      <c r="I8" s="275"/>
      <c r="J8" s="276" t="s">
        <v>9</v>
      </c>
      <c r="K8" s="277"/>
      <c r="L8" s="277"/>
      <c r="M8" s="277"/>
      <c r="N8" s="278"/>
      <c r="O8" s="264" t="s">
        <v>301</v>
      </c>
      <c r="P8" s="265"/>
      <c r="Q8" s="265"/>
      <c r="R8" s="266"/>
      <c r="S8" s="267" t="s">
        <v>329</v>
      </c>
      <c r="T8" s="267"/>
      <c r="U8" s="267"/>
      <c r="V8" s="267"/>
      <c r="W8" s="264" t="s">
        <v>375</v>
      </c>
      <c r="X8" s="265"/>
      <c r="Y8" s="265"/>
      <c r="Z8" s="265"/>
      <c r="AA8" s="266"/>
      <c r="AB8" s="264" t="s">
        <v>376</v>
      </c>
      <c r="AC8" s="265"/>
      <c r="AD8" s="265"/>
      <c r="AE8" s="265"/>
      <c r="AF8" s="266"/>
      <c r="AG8" s="264" t="s">
        <v>400</v>
      </c>
      <c r="AH8" s="265"/>
      <c r="AI8" s="265"/>
      <c r="AJ8" s="265"/>
      <c r="AK8" s="266"/>
      <c r="AL8" s="267" t="s">
        <v>399</v>
      </c>
      <c r="AM8" s="267"/>
      <c r="AN8" s="267"/>
      <c r="AO8" s="267"/>
      <c r="AP8" s="281" t="s">
        <v>4</v>
      </c>
      <c r="AQ8" s="267"/>
      <c r="AR8" s="267"/>
      <c r="AS8" s="267"/>
      <c r="AT8" s="281" t="s">
        <v>5</v>
      </c>
      <c r="AU8" s="267"/>
      <c r="AV8" s="267"/>
      <c r="AW8" s="267"/>
      <c r="AX8" s="253" t="s">
        <v>6</v>
      </c>
      <c r="AY8" s="254"/>
      <c r="AZ8" s="254"/>
      <c r="BA8" s="255"/>
      <c r="BB8" s="253" t="s">
        <v>7</v>
      </c>
      <c r="BC8" s="254"/>
      <c r="BD8" s="254"/>
      <c r="BE8" s="254"/>
      <c r="BF8" s="255"/>
    </row>
    <row r="9" spans="1:58" ht="15.75" customHeight="1" x14ac:dyDescent="0.2">
      <c r="A9" s="6" t="s">
        <v>10</v>
      </c>
      <c r="B9" s="145">
        <v>1</v>
      </c>
      <c r="C9" s="145">
        <f>+B9+1</f>
        <v>2</v>
      </c>
      <c r="D9" s="145">
        <f t="shared" ref="D9:L9" si="0">+C9+1</f>
        <v>3</v>
      </c>
      <c r="E9" s="145">
        <f t="shared" si="0"/>
        <v>4</v>
      </c>
      <c r="F9" s="145">
        <f t="shared" si="0"/>
        <v>5</v>
      </c>
      <c r="G9" s="145">
        <f t="shared" si="0"/>
        <v>6</v>
      </c>
      <c r="H9" s="145">
        <f t="shared" si="0"/>
        <v>7</v>
      </c>
      <c r="I9" s="146">
        <f t="shared" si="0"/>
        <v>8</v>
      </c>
      <c r="J9" s="147">
        <f t="shared" si="0"/>
        <v>9</v>
      </c>
      <c r="K9" s="147">
        <f t="shared" si="0"/>
        <v>10</v>
      </c>
      <c r="L9" s="147">
        <f t="shared" si="0"/>
        <v>11</v>
      </c>
      <c r="M9" s="147">
        <f t="shared" ref="M9:AF9" si="1">+L9+1</f>
        <v>12</v>
      </c>
      <c r="N9" s="147">
        <f t="shared" si="1"/>
        <v>13</v>
      </c>
      <c r="O9" s="147">
        <f t="shared" si="1"/>
        <v>14</v>
      </c>
      <c r="P9" s="147">
        <f t="shared" si="1"/>
        <v>15</v>
      </c>
      <c r="Q9" s="147">
        <f t="shared" si="1"/>
        <v>16</v>
      </c>
      <c r="R9" s="147">
        <f t="shared" si="1"/>
        <v>17</v>
      </c>
      <c r="S9" s="147">
        <f t="shared" si="1"/>
        <v>18</v>
      </c>
      <c r="T9" s="147">
        <f t="shared" si="1"/>
        <v>19</v>
      </c>
      <c r="U9" s="147">
        <f t="shared" si="1"/>
        <v>20</v>
      </c>
      <c r="V9" s="147">
        <f t="shared" si="1"/>
        <v>21</v>
      </c>
      <c r="W9" s="147">
        <f t="shared" si="1"/>
        <v>22</v>
      </c>
      <c r="X9" s="147">
        <f t="shared" si="1"/>
        <v>23</v>
      </c>
      <c r="Y9" s="147">
        <f t="shared" si="1"/>
        <v>24</v>
      </c>
      <c r="Z9" s="147">
        <f t="shared" si="1"/>
        <v>25</v>
      </c>
      <c r="AA9" s="147">
        <f t="shared" si="1"/>
        <v>26</v>
      </c>
      <c r="AB9" s="147">
        <f t="shared" si="1"/>
        <v>27</v>
      </c>
      <c r="AC9" s="147">
        <f t="shared" si="1"/>
        <v>28</v>
      </c>
      <c r="AD9" s="147">
        <f t="shared" si="1"/>
        <v>29</v>
      </c>
      <c r="AE9" s="147">
        <f t="shared" si="1"/>
        <v>30</v>
      </c>
      <c r="AF9" s="147">
        <f t="shared" si="1"/>
        <v>31</v>
      </c>
      <c r="AG9" s="147">
        <f t="shared" ref="AG9" si="2">+AF9+1</f>
        <v>32</v>
      </c>
      <c r="AH9" s="147">
        <f t="shared" ref="AH9" si="3">+AG9+1</f>
        <v>33</v>
      </c>
      <c r="AI9" s="147">
        <f t="shared" ref="AI9" si="4">+AH9+1</f>
        <v>34</v>
      </c>
      <c r="AJ9" s="147">
        <f t="shared" ref="AJ9" si="5">+AI9+1</f>
        <v>35</v>
      </c>
      <c r="AK9" s="147">
        <f t="shared" ref="AK9" si="6">+AJ9+1</f>
        <v>36</v>
      </c>
      <c r="AL9" s="147">
        <f t="shared" ref="AL9" si="7">+AK9+1</f>
        <v>37</v>
      </c>
      <c r="AM9" s="147">
        <f t="shared" ref="AM9" si="8">+AL9+1</f>
        <v>38</v>
      </c>
      <c r="AN9" s="147">
        <f t="shared" ref="AN9" si="9">+AM9+1</f>
        <v>39</v>
      </c>
      <c r="AO9" s="147">
        <f t="shared" ref="AO9" si="10">+AN9+1</f>
        <v>40</v>
      </c>
      <c r="AP9" s="147">
        <f t="shared" ref="AP9:BF9" si="11">+AO9+1</f>
        <v>41</v>
      </c>
      <c r="AQ9" s="147">
        <f t="shared" si="11"/>
        <v>42</v>
      </c>
      <c r="AR9" s="147">
        <f t="shared" si="11"/>
        <v>43</v>
      </c>
      <c r="AS9" s="147">
        <f t="shared" si="11"/>
        <v>44</v>
      </c>
      <c r="AT9" s="147">
        <f t="shared" si="11"/>
        <v>45</v>
      </c>
      <c r="AU9" s="147">
        <f t="shared" si="11"/>
        <v>46</v>
      </c>
      <c r="AV9" s="147">
        <f t="shared" si="11"/>
        <v>47</v>
      </c>
      <c r="AW9" s="147">
        <f t="shared" si="11"/>
        <v>48</v>
      </c>
      <c r="AX9" s="147">
        <f t="shared" si="11"/>
        <v>49</v>
      </c>
      <c r="AY9" s="147">
        <f t="shared" si="11"/>
        <v>50</v>
      </c>
      <c r="AZ9" s="147">
        <f t="shared" si="11"/>
        <v>51</v>
      </c>
      <c r="BA9" s="147">
        <f t="shared" si="11"/>
        <v>52</v>
      </c>
      <c r="BB9" s="147">
        <v>1</v>
      </c>
      <c r="BC9" s="147">
        <f>+BB9+1</f>
        <v>2</v>
      </c>
      <c r="BD9" s="147">
        <f t="shared" si="11"/>
        <v>3</v>
      </c>
      <c r="BE9" s="147">
        <f t="shared" si="11"/>
        <v>4</v>
      </c>
      <c r="BF9" s="147">
        <f t="shared" si="11"/>
        <v>5</v>
      </c>
    </row>
    <row r="10" spans="1:58" s="144" customFormat="1" ht="15.75" customHeight="1" x14ac:dyDescent="0.2">
      <c r="A10" s="10" t="s">
        <v>11</v>
      </c>
      <c r="B10" s="143" t="s">
        <v>23</v>
      </c>
      <c r="C10" s="118" t="s">
        <v>16</v>
      </c>
      <c r="D10" s="118" t="s">
        <v>17</v>
      </c>
      <c r="E10" s="118" t="s">
        <v>18</v>
      </c>
      <c r="F10" s="118" t="s">
        <v>19</v>
      </c>
      <c r="G10" s="118" t="s">
        <v>20</v>
      </c>
      <c r="H10" s="143" t="s">
        <v>21</v>
      </c>
      <c r="I10" s="143" t="s">
        <v>22</v>
      </c>
      <c r="J10" s="143" t="s">
        <v>12</v>
      </c>
      <c r="K10" s="143" t="s">
        <v>13</v>
      </c>
      <c r="L10" s="143" t="s">
        <v>14</v>
      </c>
      <c r="M10" s="143" t="s">
        <v>23</v>
      </c>
      <c r="N10" s="118" t="s">
        <v>16</v>
      </c>
      <c r="O10" s="118" t="s">
        <v>17</v>
      </c>
      <c r="P10" s="118" t="s">
        <v>18</v>
      </c>
      <c r="Q10" s="118" t="s">
        <v>19</v>
      </c>
      <c r="R10" s="118" t="s">
        <v>20</v>
      </c>
      <c r="S10" s="143" t="s">
        <v>21</v>
      </c>
      <c r="T10" s="143" t="s">
        <v>22</v>
      </c>
      <c r="U10" s="143" t="s">
        <v>12</v>
      </c>
      <c r="V10" s="143" t="s">
        <v>13</v>
      </c>
      <c r="W10" s="143" t="s">
        <v>14</v>
      </c>
      <c r="X10" s="143" t="s">
        <v>23</v>
      </c>
      <c r="Y10" s="118" t="s">
        <v>16</v>
      </c>
      <c r="Z10" s="118" t="s">
        <v>17</v>
      </c>
      <c r="AA10" s="118" t="s">
        <v>18</v>
      </c>
      <c r="AB10" s="118" t="s">
        <v>19</v>
      </c>
      <c r="AC10" s="118" t="s">
        <v>20</v>
      </c>
      <c r="AD10" s="143" t="s">
        <v>21</v>
      </c>
      <c r="AE10" s="143" t="s">
        <v>22</v>
      </c>
      <c r="AF10" s="143" t="s">
        <v>12</v>
      </c>
      <c r="AG10" s="143" t="s">
        <v>13</v>
      </c>
      <c r="AH10" s="143" t="s">
        <v>14</v>
      </c>
      <c r="AI10" s="143" t="s">
        <v>23</v>
      </c>
      <c r="AJ10" s="118" t="s">
        <v>16</v>
      </c>
      <c r="AK10" s="118" t="s">
        <v>17</v>
      </c>
      <c r="AL10" s="118" t="s">
        <v>18</v>
      </c>
      <c r="AM10" s="118" t="s">
        <v>19</v>
      </c>
      <c r="AN10" s="118" t="s">
        <v>20</v>
      </c>
      <c r="AO10" s="143" t="s">
        <v>21</v>
      </c>
      <c r="AP10" s="143" t="s">
        <v>22</v>
      </c>
      <c r="AQ10" s="143" t="s">
        <v>12</v>
      </c>
      <c r="AR10" s="143" t="s">
        <v>13</v>
      </c>
      <c r="AS10" s="143" t="s">
        <v>14</v>
      </c>
      <c r="AT10" s="143" t="s">
        <v>188</v>
      </c>
      <c r="AU10" s="118" t="s">
        <v>16</v>
      </c>
      <c r="AV10" s="173" t="s">
        <v>460</v>
      </c>
      <c r="AW10" s="118" t="s">
        <v>18</v>
      </c>
      <c r="AX10" s="118" t="s">
        <v>19</v>
      </c>
      <c r="AY10" s="118" t="s">
        <v>20</v>
      </c>
      <c r="AZ10" s="143" t="s">
        <v>21</v>
      </c>
      <c r="BA10" s="143" t="s">
        <v>22</v>
      </c>
      <c r="BB10" s="143" t="s">
        <v>12</v>
      </c>
      <c r="BC10" s="118" t="s">
        <v>17</v>
      </c>
      <c r="BD10" s="143" t="s">
        <v>14</v>
      </c>
      <c r="BE10" s="143" t="s">
        <v>188</v>
      </c>
      <c r="BF10" s="118" t="s">
        <v>16</v>
      </c>
    </row>
    <row r="11" spans="1:58" ht="12.75" customHeight="1" x14ac:dyDescent="0.2">
      <c r="A11" s="10"/>
      <c r="B11" s="117" t="s">
        <v>24</v>
      </c>
      <c r="C11" s="118" t="s">
        <v>26</v>
      </c>
      <c r="D11" s="118" t="s">
        <v>25</v>
      </c>
      <c r="E11" s="118" t="s">
        <v>24</v>
      </c>
      <c r="F11" s="118" t="s">
        <v>25</v>
      </c>
      <c r="G11" s="118" t="s">
        <v>25</v>
      </c>
      <c r="H11" s="117" t="s">
        <v>25</v>
      </c>
      <c r="I11" s="117" t="s">
        <v>25</v>
      </c>
      <c r="J11" s="117" t="s">
        <v>24</v>
      </c>
      <c r="K11" s="117" t="s">
        <v>25</v>
      </c>
      <c r="L11" s="117" t="s">
        <v>25</v>
      </c>
      <c r="M11" s="117" t="s">
        <v>24</v>
      </c>
      <c r="N11" s="118" t="s">
        <v>26</v>
      </c>
      <c r="O11" s="118" t="s">
        <v>25</v>
      </c>
      <c r="P11" s="118" t="s">
        <v>24</v>
      </c>
      <c r="Q11" s="118" t="s">
        <v>25</v>
      </c>
      <c r="R11" s="118" t="s">
        <v>25</v>
      </c>
      <c r="S11" s="117" t="s">
        <v>25</v>
      </c>
      <c r="T11" s="117" t="s">
        <v>25</v>
      </c>
      <c r="U11" s="117" t="s">
        <v>24</v>
      </c>
      <c r="V11" s="117" t="s">
        <v>25</v>
      </c>
      <c r="W11" s="117" t="s">
        <v>25</v>
      </c>
      <c r="X11" s="117" t="s">
        <v>24</v>
      </c>
      <c r="Y11" s="118" t="s">
        <v>26</v>
      </c>
      <c r="Z11" s="118" t="s">
        <v>25</v>
      </c>
      <c r="AA11" s="118" t="s">
        <v>24</v>
      </c>
      <c r="AB11" s="118" t="s">
        <v>25</v>
      </c>
      <c r="AC11" s="118" t="s">
        <v>25</v>
      </c>
      <c r="AD11" s="117" t="s">
        <v>25</v>
      </c>
      <c r="AE11" s="117" t="s">
        <v>25</v>
      </c>
      <c r="AF11" s="117" t="s">
        <v>24</v>
      </c>
      <c r="AG11" s="117" t="s">
        <v>25</v>
      </c>
      <c r="AH11" s="117" t="s">
        <v>25</v>
      </c>
      <c r="AI11" s="117" t="s">
        <v>24</v>
      </c>
      <c r="AJ11" s="118" t="s">
        <v>26</v>
      </c>
      <c r="AK11" s="118" t="s">
        <v>25</v>
      </c>
      <c r="AL11" s="118" t="s">
        <v>24</v>
      </c>
      <c r="AM11" s="118" t="s">
        <v>25</v>
      </c>
      <c r="AN11" s="118" t="s">
        <v>25</v>
      </c>
      <c r="AO11" s="117" t="s">
        <v>25</v>
      </c>
      <c r="AP11" s="117" t="s">
        <v>25</v>
      </c>
      <c r="AQ11" s="117" t="s">
        <v>24</v>
      </c>
      <c r="AR11" s="117" t="s">
        <v>25</v>
      </c>
      <c r="AS11" s="117" t="s">
        <v>25</v>
      </c>
      <c r="AT11" s="117" t="s">
        <v>24</v>
      </c>
      <c r="AU11" s="118" t="s">
        <v>26</v>
      </c>
      <c r="AV11" s="174" t="s">
        <v>25</v>
      </c>
      <c r="AW11" s="118" t="s">
        <v>24</v>
      </c>
      <c r="AX11" s="118" t="s">
        <v>25</v>
      </c>
      <c r="AY11" s="118" t="s">
        <v>25</v>
      </c>
      <c r="AZ11" s="117" t="s">
        <v>25</v>
      </c>
      <c r="BA11" s="117" t="s">
        <v>25</v>
      </c>
      <c r="BB11" s="117" t="s">
        <v>24</v>
      </c>
      <c r="BC11" s="118" t="s">
        <v>25</v>
      </c>
      <c r="BD11" s="117" t="s">
        <v>25</v>
      </c>
      <c r="BE11" s="117" t="s">
        <v>24</v>
      </c>
      <c r="BF11" s="118" t="s">
        <v>26</v>
      </c>
    </row>
    <row r="12" spans="1:58" s="158" customFormat="1" ht="15.75" customHeight="1" x14ac:dyDescent="0.2">
      <c r="A12" s="156" t="s">
        <v>27</v>
      </c>
      <c r="B12" s="148" t="s">
        <v>53</v>
      </c>
      <c r="C12" s="148" t="s">
        <v>54</v>
      </c>
      <c r="D12" s="148" t="s">
        <v>55</v>
      </c>
      <c r="E12" s="148" t="s">
        <v>56</v>
      </c>
      <c r="F12" s="148" t="s">
        <v>57</v>
      </c>
      <c r="G12" s="148" t="s">
        <v>58</v>
      </c>
      <c r="H12" s="157" t="s">
        <v>59</v>
      </c>
      <c r="I12" s="157" t="s">
        <v>60</v>
      </c>
      <c r="J12" s="149" t="s">
        <v>61</v>
      </c>
      <c r="K12" s="149" t="s">
        <v>62</v>
      </c>
      <c r="L12" s="149" t="s">
        <v>63</v>
      </c>
      <c r="M12" s="149">
        <v>906</v>
      </c>
      <c r="N12" s="149" t="s">
        <v>298</v>
      </c>
      <c r="O12" s="149" t="s">
        <v>324</v>
      </c>
      <c r="P12" s="149" t="s">
        <v>300</v>
      </c>
      <c r="Q12" s="148" t="s">
        <v>315</v>
      </c>
      <c r="R12" s="148" t="s">
        <v>316</v>
      </c>
      <c r="S12" s="157" t="s">
        <v>317</v>
      </c>
      <c r="T12" s="157" t="s">
        <v>319</v>
      </c>
      <c r="U12" s="149" t="s">
        <v>321</v>
      </c>
      <c r="V12" s="149" t="s">
        <v>323</v>
      </c>
      <c r="W12" s="149" t="s">
        <v>325</v>
      </c>
      <c r="X12" s="148" t="s">
        <v>328</v>
      </c>
      <c r="Y12" s="149" t="s">
        <v>346</v>
      </c>
      <c r="Z12" s="149" t="s">
        <v>348</v>
      </c>
      <c r="AA12" s="149" t="s">
        <v>351</v>
      </c>
      <c r="AB12" s="148" t="s">
        <v>352</v>
      </c>
      <c r="AC12" s="148" t="s">
        <v>354</v>
      </c>
      <c r="AD12" s="157" t="s">
        <v>356</v>
      </c>
      <c r="AE12" s="157" t="s">
        <v>358</v>
      </c>
      <c r="AF12" s="149" t="s">
        <v>360</v>
      </c>
      <c r="AG12" s="149" t="s">
        <v>381</v>
      </c>
      <c r="AH12" s="148" t="s">
        <v>382</v>
      </c>
      <c r="AI12" s="148" t="s">
        <v>396</v>
      </c>
      <c r="AJ12" s="149" t="s">
        <v>384</v>
      </c>
      <c r="AK12" s="149" t="s">
        <v>386</v>
      </c>
      <c r="AL12" s="149" t="s">
        <v>388</v>
      </c>
      <c r="AM12" s="148" t="s">
        <v>390</v>
      </c>
      <c r="AN12" s="148" t="s">
        <v>392</v>
      </c>
      <c r="AO12" s="157" t="s">
        <v>394</v>
      </c>
      <c r="AP12" s="157" t="s">
        <v>397</v>
      </c>
      <c r="AQ12" s="149">
        <v>936</v>
      </c>
      <c r="AR12" s="149">
        <v>937</v>
      </c>
      <c r="AS12" s="157">
        <v>938</v>
      </c>
      <c r="AT12" s="157">
        <v>939</v>
      </c>
      <c r="AU12" s="149">
        <v>7</v>
      </c>
      <c r="AV12" s="149">
        <v>940</v>
      </c>
      <c r="AW12" s="167">
        <v>942</v>
      </c>
      <c r="AX12" s="167">
        <v>943</v>
      </c>
      <c r="AY12" s="167">
        <v>944</v>
      </c>
      <c r="AZ12" s="167">
        <v>945</v>
      </c>
      <c r="BA12" s="157">
        <v>946</v>
      </c>
      <c r="BB12" s="157">
        <v>947</v>
      </c>
      <c r="BC12" s="149">
        <v>948</v>
      </c>
      <c r="BD12" s="148">
        <v>949</v>
      </c>
      <c r="BE12" s="157">
        <v>950</v>
      </c>
      <c r="BF12" s="149">
        <v>8</v>
      </c>
    </row>
    <row r="13" spans="1:58" ht="15.75" customHeight="1" x14ac:dyDescent="0.2">
      <c r="A13" s="23"/>
      <c r="B13" s="28" t="s">
        <v>89</v>
      </c>
      <c r="C13" s="24" t="s">
        <v>90</v>
      </c>
      <c r="D13" s="24" t="s">
        <v>91</v>
      </c>
      <c r="E13" s="24" t="s">
        <v>92</v>
      </c>
      <c r="F13" s="100" t="s">
        <v>93</v>
      </c>
      <c r="G13" s="24" t="s">
        <v>94</v>
      </c>
      <c r="H13" s="29" t="s">
        <v>95</v>
      </c>
      <c r="I13" s="107" t="s">
        <v>96</v>
      </c>
      <c r="J13" s="120" t="s">
        <v>97</v>
      </c>
      <c r="K13" s="120" t="s">
        <v>98</v>
      </c>
      <c r="L13" s="120" t="s">
        <v>99</v>
      </c>
      <c r="M13" s="121" t="s">
        <v>295</v>
      </c>
      <c r="N13" s="122" t="s">
        <v>296</v>
      </c>
      <c r="O13" s="122" t="s">
        <v>297</v>
      </c>
      <c r="P13" s="122" t="s">
        <v>299</v>
      </c>
      <c r="Q13" s="24" t="s">
        <v>313</v>
      </c>
      <c r="R13" s="24" t="s">
        <v>342</v>
      </c>
      <c r="S13" s="29" t="s">
        <v>318</v>
      </c>
      <c r="T13" s="107" t="s">
        <v>320</v>
      </c>
      <c r="U13" s="120" t="s">
        <v>322</v>
      </c>
      <c r="V13" s="29" t="s">
        <v>343</v>
      </c>
      <c r="W13" s="120" t="s">
        <v>326</v>
      </c>
      <c r="X13" s="28" t="s">
        <v>327</v>
      </c>
      <c r="Y13" s="122" t="s">
        <v>347</v>
      </c>
      <c r="Z13" s="122" t="s">
        <v>349</v>
      </c>
      <c r="AA13" s="122" t="s">
        <v>350</v>
      </c>
      <c r="AB13" s="24" t="s">
        <v>353</v>
      </c>
      <c r="AC13" s="24" t="s">
        <v>355</v>
      </c>
      <c r="AD13" s="29" t="s">
        <v>357</v>
      </c>
      <c r="AE13" s="107" t="s">
        <v>359</v>
      </c>
      <c r="AF13" s="120" t="s">
        <v>361</v>
      </c>
      <c r="AG13" s="29" t="s">
        <v>380</v>
      </c>
      <c r="AH13" s="120" t="s">
        <v>379</v>
      </c>
      <c r="AI13" s="28" t="s">
        <v>383</v>
      </c>
      <c r="AJ13" s="122" t="s">
        <v>385</v>
      </c>
      <c r="AK13" s="122" t="s">
        <v>387</v>
      </c>
      <c r="AL13" s="122" t="s">
        <v>389</v>
      </c>
      <c r="AM13" s="24" t="s">
        <v>391</v>
      </c>
      <c r="AN13" s="24" t="s">
        <v>393</v>
      </c>
      <c r="AO13" s="29" t="s">
        <v>395</v>
      </c>
      <c r="AP13" s="107" t="s">
        <v>398</v>
      </c>
      <c r="AQ13" s="120" t="s">
        <v>425</v>
      </c>
      <c r="AR13" s="107" t="s">
        <v>426</v>
      </c>
      <c r="AS13" s="107" t="s">
        <v>427</v>
      </c>
      <c r="AT13" s="107" t="s">
        <v>428</v>
      </c>
      <c r="AU13" s="122" t="s">
        <v>429</v>
      </c>
      <c r="AV13" s="122" t="s">
        <v>461</v>
      </c>
      <c r="AW13" s="120" t="s">
        <v>432</v>
      </c>
      <c r="AX13" s="120" t="s">
        <v>433</v>
      </c>
      <c r="AY13" s="120" t="s">
        <v>434</v>
      </c>
      <c r="AZ13" s="120" t="s">
        <v>435</v>
      </c>
      <c r="BA13" s="107" t="s">
        <v>436</v>
      </c>
      <c r="BB13" s="107" t="s">
        <v>437</v>
      </c>
      <c r="BC13" s="122" t="s">
        <v>465</v>
      </c>
      <c r="BD13" s="120" t="s">
        <v>466</v>
      </c>
      <c r="BE13" s="107" t="s">
        <v>467</v>
      </c>
      <c r="BF13" s="122" t="s">
        <v>468</v>
      </c>
    </row>
    <row r="14" spans="1:58" ht="15.75" customHeight="1" x14ac:dyDescent="0.2">
      <c r="A14" s="31" t="s">
        <v>100</v>
      </c>
      <c r="B14" s="36">
        <v>43464</v>
      </c>
      <c r="C14" s="36">
        <v>43106</v>
      </c>
      <c r="D14" s="36">
        <v>43113</v>
      </c>
      <c r="E14" s="37">
        <v>43485</v>
      </c>
      <c r="F14" s="38">
        <v>43492</v>
      </c>
      <c r="G14" s="38">
        <v>43499</v>
      </c>
      <c r="H14" s="39" t="s">
        <v>105</v>
      </c>
      <c r="I14" s="108" t="s">
        <v>106</v>
      </c>
      <c r="J14" s="123" t="s">
        <v>107</v>
      </c>
      <c r="K14" s="123" t="s">
        <v>108</v>
      </c>
      <c r="L14" s="123" t="s">
        <v>109</v>
      </c>
      <c r="M14" s="124">
        <v>43541</v>
      </c>
      <c r="N14" s="124">
        <v>43548</v>
      </c>
      <c r="O14" s="124">
        <v>43555</v>
      </c>
      <c r="P14" s="124">
        <v>43562</v>
      </c>
      <c r="Q14" s="124">
        <v>43569</v>
      </c>
      <c r="R14" s="124">
        <v>43576</v>
      </c>
      <c r="S14" s="124">
        <v>43583</v>
      </c>
      <c r="T14" s="124">
        <v>43590</v>
      </c>
      <c r="U14" s="124">
        <v>43597</v>
      </c>
      <c r="V14" s="124">
        <v>43604</v>
      </c>
      <c r="W14" s="124">
        <v>43611</v>
      </c>
      <c r="X14" s="124">
        <v>43618</v>
      </c>
      <c r="Y14" s="124">
        <v>43625</v>
      </c>
      <c r="Z14" s="124">
        <v>43632</v>
      </c>
      <c r="AA14" s="128">
        <v>43639</v>
      </c>
      <c r="AB14" s="124">
        <v>43646</v>
      </c>
      <c r="AC14" s="124">
        <v>43653</v>
      </c>
      <c r="AD14" s="124">
        <v>43660</v>
      </c>
      <c r="AE14" s="124">
        <v>43667</v>
      </c>
      <c r="AF14" s="124">
        <v>43674</v>
      </c>
      <c r="AG14" s="124">
        <v>43620</v>
      </c>
      <c r="AH14" s="124">
        <v>43688</v>
      </c>
      <c r="AI14" s="124">
        <v>43695</v>
      </c>
      <c r="AJ14" s="124">
        <v>43702</v>
      </c>
      <c r="AK14" s="124">
        <v>43709</v>
      </c>
      <c r="AL14" s="124">
        <v>43716</v>
      </c>
      <c r="AM14" s="124">
        <v>43723</v>
      </c>
      <c r="AN14" s="124">
        <v>43730</v>
      </c>
      <c r="AO14" s="124">
        <v>43737</v>
      </c>
      <c r="AP14" s="124">
        <v>43743</v>
      </c>
      <c r="AQ14" s="124">
        <v>43751</v>
      </c>
      <c r="AR14" s="164">
        <v>43762</v>
      </c>
      <c r="AS14" s="124">
        <v>43765</v>
      </c>
      <c r="AT14" s="164">
        <v>43772</v>
      </c>
      <c r="AU14" s="124">
        <v>43779</v>
      </c>
      <c r="AV14" s="131"/>
      <c r="AW14" s="124">
        <v>43793</v>
      </c>
      <c r="AX14" s="124">
        <v>43800</v>
      </c>
      <c r="AY14" s="124">
        <v>43807</v>
      </c>
      <c r="AZ14" s="124">
        <v>43814</v>
      </c>
      <c r="BA14" s="124">
        <v>43821</v>
      </c>
      <c r="BB14" s="124">
        <v>43828</v>
      </c>
      <c r="BC14" s="124">
        <v>43835</v>
      </c>
      <c r="BD14" s="124">
        <v>43842</v>
      </c>
      <c r="BE14" s="124">
        <v>43849</v>
      </c>
      <c r="BF14" s="124">
        <v>43859</v>
      </c>
    </row>
    <row r="15" spans="1:58" ht="15.75" customHeight="1" x14ac:dyDescent="0.2">
      <c r="A15" s="40" t="s">
        <v>110</v>
      </c>
      <c r="B15" s="36">
        <v>43101</v>
      </c>
      <c r="C15" s="36">
        <v>43108</v>
      </c>
      <c r="D15" s="36">
        <v>43115</v>
      </c>
      <c r="E15" s="37">
        <v>43487</v>
      </c>
      <c r="F15" s="46"/>
      <c r="G15" s="38">
        <v>43501</v>
      </c>
      <c r="H15" s="46"/>
      <c r="I15" s="108" t="s">
        <v>112</v>
      </c>
      <c r="J15" s="125"/>
      <c r="K15" s="123" t="s">
        <v>113</v>
      </c>
      <c r="L15" s="126"/>
      <c r="M15" s="124">
        <f>+M14+2</f>
        <v>43543</v>
      </c>
      <c r="N15" s="127"/>
      <c r="O15" s="128">
        <v>43557</v>
      </c>
      <c r="P15" s="127"/>
      <c r="Q15" s="124">
        <v>43571</v>
      </c>
      <c r="R15" s="127"/>
      <c r="S15" s="155" t="s">
        <v>118</v>
      </c>
      <c r="T15" s="155" t="s">
        <v>118</v>
      </c>
      <c r="U15" s="155" t="s">
        <v>118</v>
      </c>
      <c r="V15" s="127"/>
      <c r="W15" s="124">
        <v>43613</v>
      </c>
      <c r="X15" s="159">
        <v>43620</v>
      </c>
      <c r="Y15" s="127"/>
      <c r="Z15" s="124">
        <v>43634</v>
      </c>
      <c r="AA15" s="124">
        <v>43641</v>
      </c>
      <c r="AB15" s="124">
        <v>43648</v>
      </c>
      <c r="AC15" s="124">
        <v>43655</v>
      </c>
      <c r="AD15" s="124">
        <v>43662</v>
      </c>
      <c r="AE15" s="124">
        <v>43669</v>
      </c>
      <c r="AF15" s="124">
        <v>43676</v>
      </c>
      <c r="AG15" s="124">
        <v>43683</v>
      </c>
      <c r="AH15" s="124">
        <v>43690</v>
      </c>
      <c r="AI15" s="124">
        <v>43697</v>
      </c>
      <c r="AJ15" s="127"/>
      <c r="AK15" s="128">
        <v>43711</v>
      </c>
      <c r="AL15" s="124">
        <v>43718</v>
      </c>
      <c r="AM15" s="164" t="s">
        <v>118</v>
      </c>
      <c r="AN15" s="124">
        <v>43732</v>
      </c>
      <c r="AO15" s="164" t="s">
        <v>118</v>
      </c>
      <c r="AP15" s="124">
        <v>43746</v>
      </c>
      <c r="AQ15" s="124">
        <v>43753</v>
      </c>
      <c r="AR15" s="124">
        <v>43764</v>
      </c>
      <c r="AS15" s="124">
        <v>43767</v>
      </c>
      <c r="AT15" s="164" t="s">
        <v>118</v>
      </c>
      <c r="AU15" s="124">
        <v>43781</v>
      </c>
      <c r="AV15" s="164" t="s">
        <v>118</v>
      </c>
      <c r="AW15" s="164" t="s">
        <v>118</v>
      </c>
      <c r="AX15" s="124">
        <v>43802</v>
      </c>
      <c r="AY15" s="124">
        <v>43809</v>
      </c>
      <c r="AZ15" s="124">
        <v>43816</v>
      </c>
      <c r="BA15" s="124">
        <v>43823</v>
      </c>
      <c r="BB15" s="124">
        <v>43830</v>
      </c>
      <c r="BC15" s="124">
        <v>43837</v>
      </c>
      <c r="BD15" s="124">
        <v>43844</v>
      </c>
      <c r="BE15" s="124">
        <v>43851</v>
      </c>
      <c r="BF15" s="127"/>
    </row>
    <row r="16" spans="1:58" ht="15.75" customHeight="1" x14ac:dyDescent="0.2">
      <c r="A16" s="40" t="s">
        <v>114</v>
      </c>
      <c r="B16" s="49"/>
      <c r="C16" s="48"/>
      <c r="D16" s="48"/>
      <c r="E16" s="50"/>
      <c r="F16" s="46"/>
      <c r="G16" s="46"/>
      <c r="H16" s="46"/>
      <c r="I16" s="109"/>
      <c r="J16" s="125"/>
      <c r="K16" s="125"/>
      <c r="L16" s="126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</row>
    <row r="17" spans="1:58" ht="15.75" customHeight="1" x14ac:dyDescent="0.2">
      <c r="A17" s="51" t="s">
        <v>117</v>
      </c>
      <c r="B17" s="36">
        <v>43106</v>
      </c>
      <c r="C17" s="36">
        <v>43113</v>
      </c>
      <c r="D17" s="36">
        <v>43120</v>
      </c>
      <c r="E17" s="37">
        <v>43492</v>
      </c>
      <c r="F17" s="38">
        <v>43499</v>
      </c>
      <c r="G17" s="38">
        <v>43506</v>
      </c>
      <c r="H17" s="39" t="s">
        <v>106</v>
      </c>
      <c r="I17" s="108" t="s">
        <v>120</v>
      </c>
      <c r="J17" s="129" t="s">
        <v>118</v>
      </c>
      <c r="K17" s="123" t="s">
        <v>109</v>
      </c>
      <c r="L17" s="123" t="s">
        <v>121</v>
      </c>
      <c r="M17" s="124">
        <f>+M15+5</f>
        <v>43548</v>
      </c>
      <c r="N17" s="124">
        <v>43555</v>
      </c>
      <c r="O17" s="124">
        <f>+O15+5</f>
        <v>43562</v>
      </c>
      <c r="P17" s="124">
        <v>43569</v>
      </c>
      <c r="Q17" s="124">
        <v>43576</v>
      </c>
      <c r="R17" s="124">
        <v>43583</v>
      </c>
      <c r="S17" s="124">
        <v>43590</v>
      </c>
      <c r="T17" s="124">
        <v>43597</v>
      </c>
      <c r="U17" s="124">
        <v>43604</v>
      </c>
      <c r="V17" s="124">
        <v>43611</v>
      </c>
      <c r="W17" s="124">
        <v>43618</v>
      </c>
      <c r="X17" s="124">
        <v>43625</v>
      </c>
      <c r="Y17" s="124">
        <v>43632</v>
      </c>
      <c r="Z17" s="124">
        <v>43639</v>
      </c>
      <c r="AA17" s="124">
        <v>43646</v>
      </c>
      <c r="AB17" s="124">
        <v>43653</v>
      </c>
      <c r="AC17" s="124">
        <v>43660</v>
      </c>
      <c r="AD17" s="124">
        <v>43667</v>
      </c>
      <c r="AE17" s="124">
        <v>43674</v>
      </c>
      <c r="AF17" s="124">
        <v>43681</v>
      </c>
      <c r="AG17" s="124">
        <v>43688</v>
      </c>
      <c r="AH17" s="124">
        <v>43695</v>
      </c>
      <c r="AI17" s="124">
        <v>43702</v>
      </c>
      <c r="AJ17" s="124">
        <v>43709</v>
      </c>
      <c r="AK17" s="124">
        <v>43716</v>
      </c>
      <c r="AL17" s="124">
        <v>43723</v>
      </c>
      <c r="AM17" s="124">
        <v>43730</v>
      </c>
      <c r="AN17" s="124">
        <v>43737</v>
      </c>
      <c r="AO17" s="124">
        <v>43744</v>
      </c>
      <c r="AP17" s="124">
        <v>43751</v>
      </c>
      <c r="AQ17" s="124">
        <v>43758</v>
      </c>
      <c r="AR17" s="164" t="s">
        <v>118</v>
      </c>
      <c r="AS17" s="124">
        <v>43772</v>
      </c>
      <c r="AT17" s="124">
        <v>43779</v>
      </c>
      <c r="AU17" s="124">
        <v>43786</v>
      </c>
      <c r="AV17" s="124">
        <v>43791</v>
      </c>
      <c r="AW17" s="124">
        <v>43801</v>
      </c>
      <c r="AX17" s="124">
        <v>43807</v>
      </c>
      <c r="AY17" s="124">
        <v>43814</v>
      </c>
      <c r="AZ17" s="176">
        <v>43820</v>
      </c>
      <c r="BA17" s="176">
        <v>43826</v>
      </c>
      <c r="BB17" s="124">
        <v>43835</v>
      </c>
      <c r="BC17" s="124">
        <v>43842</v>
      </c>
      <c r="BD17" s="124">
        <v>43849</v>
      </c>
      <c r="BE17" s="124">
        <v>43856</v>
      </c>
      <c r="BF17" s="124">
        <v>43863</v>
      </c>
    </row>
    <row r="18" spans="1:58" ht="4.5" hidden="1" customHeight="1" x14ac:dyDescent="0.2">
      <c r="A18" s="101" t="s">
        <v>293</v>
      </c>
      <c r="B18" s="102"/>
      <c r="C18" s="102"/>
      <c r="D18" s="102"/>
      <c r="E18" s="103"/>
      <c r="F18" s="104"/>
      <c r="G18" s="104"/>
      <c r="H18" s="105"/>
      <c r="I18" s="110"/>
      <c r="J18" s="141" t="s">
        <v>294</v>
      </c>
      <c r="K18" s="130"/>
      <c r="L18" s="130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</row>
    <row r="19" spans="1:58" ht="15.75" customHeight="1" x14ac:dyDescent="0.2">
      <c r="A19" s="51" t="s">
        <v>122</v>
      </c>
      <c r="B19" s="36">
        <f t="shared" ref="B19:G19" si="12">+B17+2</f>
        <v>43108</v>
      </c>
      <c r="C19" s="36">
        <f t="shared" si="12"/>
        <v>43115</v>
      </c>
      <c r="D19" s="36">
        <f t="shared" si="12"/>
        <v>43122</v>
      </c>
      <c r="E19" s="37">
        <f t="shared" si="12"/>
        <v>43494</v>
      </c>
      <c r="F19" s="38">
        <f t="shared" si="12"/>
        <v>43501</v>
      </c>
      <c r="G19" s="38">
        <f t="shared" si="12"/>
        <v>43508</v>
      </c>
      <c r="H19" s="39" t="s">
        <v>112</v>
      </c>
      <c r="I19" s="108" t="s">
        <v>125</v>
      </c>
      <c r="J19" s="123" t="s">
        <v>113</v>
      </c>
      <c r="K19" s="123" t="s">
        <v>126</v>
      </c>
      <c r="L19" s="123" t="s">
        <v>127</v>
      </c>
      <c r="M19" s="124">
        <f t="shared" ref="M19:Z19" si="13">+M17+2</f>
        <v>43550</v>
      </c>
      <c r="N19" s="124">
        <f t="shared" si="13"/>
        <v>43557</v>
      </c>
      <c r="O19" s="124">
        <f t="shared" si="13"/>
        <v>43564</v>
      </c>
      <c r="P19" s="124">
        <f t="shared" si="13"/>
        <v>43571</v>
      </c>
      <c r="Q19" s="124">
        <f t="shared" si="13"/>
        <v>43578</v>
      </c>
      <c r="R19" s="124">
        <f t="shared" si="13"/>
        <v>43585</v>
      </c>
      <c r="S19" s="124">
        <f t="shared" si="13"/>
        <v>43592</v>
      </c>
      <c r="T19" s="124">
        <f t="shared" si="13"/>
        <v>43599</v>
      </c>
      <c r="U19" s="124">
        <f t="shared" si="13"/>
        <v>43606</v>
      </c>
      <c r="V19" s="124">
        <f t="shared" si="13"/>
        <v>43613</v>
      </c>
      <c r="W19" s="124">
        <f t="shared" si="13"/>
        <v>43620</v>
      </c>
      <c r="X19" s="124">
        <f t="shared" si="13"/>
        <v>43627</v>
      </c>
      <c r="Y19" s="124">
        <f t="shared" si="13"/>
        <v>43634</v>
      </c>
      <c r="Z19" s="124">
        <f t="shared" si="13"/>
        <v>43641</v>
      </c>
      <c r="AA19" s="124">
        <f t="shared" ref="AA19:AF19" si="14">+AA17+2</f>
        <v>43648</v>
      </c>
      <c r="AB19" s="124">
        <f t="shared" si="14"/>
        <v>43655</v>
      </c>
      <c r="AC19" s="124">
        <f t="shared" si="14"/>
        <v>43662</v>
      </c>
      <c r="AD19" s="124">
        <f t="shared" si="14"/>
        <v>43669</v>
      </c>
      <c r="AE19" s="124">
        <f t="shared" si="14"/>
        <v>43676</v>
      </c>
      <c r="AF19" s="124">
        <f t="shared" si="14"/>
        <v>43683</v>
      </c>
      <c r="AG19" s="124">
        <f t="shared" ref="AG19:AP19" si="15">+AG17+2</f>
        <v>43690</v>
      </c>
      <c r="AH19" s="124">
        <f t="shared" si="15"/>
        <v>43697</v>
      </c>
      <c r="AI19" s="124">
        <f t="shared" si="15"/>
        <v>43704</v>
      </c>
      <c r="AJ19" s="124">
        <f t="shared" si="15"/>
        <v>43711</v>
      </c>
      <c r="AK19" s="124">
        <f t="shared" si="15"/>
        <v>43718</v>
      </c>
      <c r="AL19" s="124">
        <f t="shared" si="15"/>
        <v>43725</v>
      </c>
      <c r="AM19" s="124">
        <f t="shared" si="15"/>
        <v>43732</v>
      </c>
      <c r="AN19" s="124">
        <f t="shared" si="15"/>
        <v>43739</v>
      </c>
      <c r="AO19" s="124">
        <f t="shared" si="15"/>
        <v>43746</v>
      </c>
      <c r="AP19" s="124">
        <f t="shared" si="15"/>
        <v>43753</v>
      </c>
      <c r="AQ19" s="164" t="s">
        <v>118</v>
      </c>
      <c r="AR19" s="124">
        <v>43767</v>
      </c>
      <c r="AS19" s="124">
        <f t="shared" ref="AS19:BB19" si="16">+AS17+2</f>
        <v>43774</v>
      </c>
      <c r="AT19" s="124">
        <f t="shared" si="16"/>
        <v>43781</v>
      </c>
      <c r="AU19" s="124">
        <f t="shared" si="16"/>
        <v>43788</v>
      </c>
      <c r="AV19" s="124">
        <v>43795</v>
      </c>
      <c r="AW19" s="124">
        <f t="shared" si="16"/>
        <v>43803</v>
      </c>
      <c r="AX19" s="124">
        <f t="shared" si="16"/>
        <v>43809</v>
      </c>
      <c r="AY19" s="124">
        <f t="shared" si="16"/>
        <v>43816</v>
      </c>
      <c r="AZ19" s="176">
        <f t="shared" si="16"/>
        <v>43822</v>
      </c>
      <c r="BA19" s="176">
        <v>43827</v>
      </c>
      <c r="BB19" s="124">
        <f t="shared" si="16"/>
        <v>43837</v>
      </c>
      <c r="BC19" s="124">
        <f t="shared" ref="BC19:BF19" si="17">+BC17+2</f>
        <v>43844</v>
      </c>
      <c r="BD19" s="124">
        <f t="shared" si="17"/>
        <v>43851</v>
      </c>
      <c r="BE19" s="124">
        <f t="shared" si="17"/>
        <v>43858</v>
      </c>
      <c r="BF19" s="124">
        <f t="shared" si="17"/>
        <v>43865</v>
      </c>
    </row>
    <row r="20" spans="1:58" ht="15.75" customHeight="1" x14ac:dyDescent="0.2">
      <c r="A20" s="51" t="s">
        <v>129</v>
      </c>
      <c r="B20" s="36">
        <f t="shared" ref="B20:G20" si="18">+B19+28</f>
        <v>43136</v>
      </c>
      <c r="C20" s="36">
        <f t="shared" si="18"/>
        <v>43143</v>
      </c>
      <c r="D20" s="36">
        <f t="shared" si="18"/>
        <v>43150</v>
      </c>
      <c r="E20" s="37">
        <f t="shared" si="18"/>
        <v>43522</v>
      </c>
      <c r="F20" s="38">
        <f t="shared" si="18"/>
        <v>43529</v>
      </c>
      <c r="G20" s="38">
        <f t="shared" si="18"/>
        <v>43536</v>
      </c>
      <c r="H20" s="39" t="s">
        <v>127</v>
      </c>
      <c r="I20" s="108" t="s">
        <v>134</v>
      </c>
      <c r="J20" s="123" t="s">
        <v>135</v>
      </c>
      <c r="K20" s="123" t="s">
        <v>136</v>
      </c>
      <c r="L20" s="123" t="s">
        <v>137</v>
      </c>
      <c r="M20" s="124">
        <f t="shared" ref="M20:Z20" si="19">+M19+28</f>
        <v>43578</v>
      </c>
      <c r="N20" s="124">
        <f t="shared" si="19"/>
        <v>43585</v>
      </c>
      <c r="O20" s="124">
        <f t="shared" si="19"/>
        <v>43592</v>
      </c>
      <c r="P20" s="124">
        <f t="shared" si="19"/>
        <v>43599</v>
      </c>
      <c r="Q20" s="124">
        <f t="shared" si="19"/>
        <v>43606</v>
      </c>
      <c r="R20" s="124">
        <f t="shared" si="19"/>
        <v>43613</v>
      </c>
      <c r="S20" s="124">
        <f t="shared" si="19"/>
        <v>43620</v>
      </c>
      <c r="T20" s="124">
        <f t="shared" si="19"/>
        <v>43627</v>
      </c>
      <c r="U20" s="124">
        <f t="shared" si="19"/>
        <v>43634</v>
      </c>
      <c r="V20" s="124">
        <f t="shared" si="19"/>
        <v>43641</v>
      </c>
      <c r="W20" s="124">
        <f t="shared" si="19"/>
        <v>43648</v>
      </c>
      <c r="X20" s="124">
        <f t="shared" si="19"/>
        <v>43655</v>
      </c>
      <c r="Y20" s="124">
        <f t="shared" si="19"/>
        <v>43662</v>
      </c>
      <c r="Z20" s="124">
        <f t="shared" si="19"/>
        <v>43669</v>
      </c>
      <c r="AA20" s="124">
        <f t="shared" ref="AA20:AF20" si="20">+AA19+28</f>
        <v>43676</v>
      </c>
      <c r="AB20" s="124">
        <f t="shared" si="20"/>
        <v>43683</v>
      </c>
      <c r="AC20" s="124">
        <f t="shared" si="20"/>
        <v>43690</v>
      </c>
      <c r="AD20" s="124">
        <f t="shared" si="20"/>
        <v>43697</v>
      </c>
      <c r="AE20" s="124">
        <f t="shared" si="20"/>
        <v>43704</v>
      </c>
      <c r="AF20" s="124">
        <f t="shared" si="20"/>
        <v>43711</v>
      </c>
      <c r="AG20" s="124">
        <f t="shared" ref="AG20:AP20" si="21">+AG19+28</f>
        <v>43718</v>
      </c>
      <c r="AH20" s="124">
        <f t="shared" si="21"/>
        <v>43725</v>
      </c>
      <c r="AI20" s="124">
        <f t="shared" si="21"/>
        <v>43732</v>
      </c>
      <c r="AJ20" s="124">
        <f t="shared" si="21"/>
        <v>43739</v>
      </c>
      <c r="AK20" s="124">
        <f t="shared" si="21"/>
        <v>43746</v>
      </c>
      <c r="AL20" s="124">
        <f t="shared" si="21"/>
        <v>43753</v>
      </c>
      <c r="AM20" s="124">
        <f t="shared" si="21"/>
        <v>43760</v>
      </c>
      <c r="AN20" s="124">
        <f t="shared" si="21"/>
        <v>43767</v>
      </c>
      <c r="AO20" s="124">
        <f t="shared" si="21"/>
        <v>43774</v>
      </c>
      <c r="AP20" s="124">
        <f t="shared" si="21"/>
        <v>43781</v>
      </c>
      <c r="AQ20" s="124">
        <v>43788</v>
      </c>
      <c r="AR20" s="124">
        <v>43795</v>
      </c>
      <c r="AS20" s="124">
        <f t="shared" ref="AS20:BB20" si="22">+AS19+28</f>
        <v>43802</v>
      </c>
      <c r="AT20" s="124">
        <f t="shared" si="22"/>
        <v>43809</v>
      </c>
      <c r="AU20" s="124">
        <f t="shared" si="22"/>
        <v>43816</v>
      </c>
      <c r="AV20" s="131"/>
      <c r="AW20" s="124">
        <f t="shared" si="22"/>
        <v>43831</v>
      </c>
      <c r="AX20" s="124">
        <f t="shared" si="22"/>
        <v>43837</v>
      </c>
      <c r="AY20" s="124">
        <f t="shared" si="22"/>
        <v>43844</v>
      </c>
      <c r="AZ20" s="124">
        <f t="shared" si="22"/>
        <v>43850</v>
      </c>
      <c r="BA20" s="124">
        <v>43858</v>
      </c>
      <c r="BB20" s="124">
        <f t="shared" si="22"/>
        <v>43865</v>
      </c>
      <c r="BC20" s="124">
        <f t="shared" ref="BC20:BF20" si="23">+BC19+28</f>
        <v>43872</v>
      </c>
      <c r="BD20" s="124">
        <f t="shared" si="23"/>
        <v>43879</v>
      </c>
      <c r="BE20" s="124">
        <f t="shared" si="23"/>
        <v>43886</v>
      </c>
      <c r="BF20" s="124">
        <f t="shared" si="23"/>
        <v>43893</v>
      </c>
    </row>
    <row r="21" spans="1:58" ht="15.75" customHeight="1" x14ac:dyDescent="0.2">
      <c r="A21" s="40" t="s">
        <v>138</v>
      </c>
      <c r="B21" s="63">
        <f t="shared" ref="B21:G21" si="24">+B20+3</f>
        <v>43139</v>
      </c>
      <c r="C21" s="63">
        <f t="shared" si="24"/>
        <v>43146</v>
      </c>
      <c r="D21" s="63">
        <f t="shared" si="24"/>
        <v>43153</v>
      </c>
      <c r="E21" s="64">
        <f t="shared" si="24"/>
        <v>43525</v>
      </c>
      <c r="F21" s="65">
        <f t="shared" si="24"/>
        <v>43532</v>
      </c>
      <c r="G21" s="65">
        <f t="shared" si="24"/>
        <v>43539</v>
      </c>
      <c r="H21" s="66" t="s">
        <v>143</v>
      </c>
      <c r="I21" s="111" t="s">
        <v>144</v>
      </c>
      <c r="J21" s="132" t="s">
        <v>145</v>
      </c>
      <c r="K21" s="132" t="s">
        <v>146</v>
      </c>
      <c r="L21" s="132" t="s">
        <v>147</v>
      </c>
      <c r="M21" s="124">
        <f t="shared" ref="M21:Z21" si="25">+M20+3</f>
        <v>43581</v>
      </c>
      <c r="N21" s="124">
        <f t="shared" si="25"/>
        <v>43588</v>
      </c>
      <c r="O21" s="124">
        <f t="shared" si="25"/>
        <v>43595</v>
      </c>
      <c r="P21" s="124">
        <f t="shared" si="25"/>
        <v>43602</v>
      </c>
      <c r="Q21" s="124">
        <f t="shared" si="25"/>
        <v>43609</v>
      </c>
      <c r="R21" s="124">
        <f t="shared" si="25"/>
        <v>43616</v>
      </c>
      <c r="S21" s="124">
        <f t="shared" si="25"/>
        <v>43623</v>
      </c>
      <c r="T21" s="124">
        <f t="shared" si="25"/>
        <v>43630</v>
      </c>
      <c r="U21" s="124">
        <f t="shared" si="25"/>
        <v>43637</v>
      </c>
      <c r="V21" s="124">
        <f t="shared" si="25"/>
        <v>43644</v>
      </c>
      <c r="W21" s="124">
        <f t="shared" si="25"/>
        <v>43651</v>
      </c>
      <c r="X21" s="124">
        <f t="shared" si="25"/>
        <v>43658</v>
      </c>
      <c r="Y21" s="124">
        <f t="shared" si="25"/>
        <v>43665</v>
      </c>
      <c r="Z21" s="124">
        <f t="shared" si="25"/>
        <v>43672</v>
      </c>
      <c r="AA21" s="124">
        <f t="shared" ref="AA21:AF21" si="26">+AA20+3</f>
        <v>43679</v>
      </c>
      <c r="AB21" s="124">
        <f t="shared" si="26"/>
        <v>43686</v>
      </c>
      <c r="AC21" s="124">
        <f t="shared" si="26"/>
        <v>43693</v>
      </c>
      <c r="AD21" s="124">
        <f t="shared" si="26"/>
        <v>43700</v>
      </c>
      <c r="AE21" s="124">
        <f t="shared" si="26"/>
        <v>43707</v>
      </c>
      <c r="AF21" s="124">
        <f t="shared" si="26"/>
        <v>43714</v>
      </c>
      <c r="AG21" s="124">
        <f t="shared" ref="AG21:AP21" si="27">+AG20+3</f>
        <v>43721</v>
      </c>
      <c r="AH21" s="124">
        <f t="shared" si="27"/>
        <v>43728</v>
      </c>
      <c r="AI21" s="124">
        <f t="shared" si="27"/>
        <v>43735</v>
      </c>
      <c r="AJ21" s="124">
        <f t="shared" si="27"/>
        <v>43742</v>
      </c>
      <c r="AK21" s="124">
        <f t="shared" si="27"/>
        <v>43749</v>
      </c>
      <c r="AL21" s="124">
        <f t="shared" si="27"/>
        <v>43756</v>
      </c>
      <c r="AM21" s="124">
        <f t="shared" si="27"/>
        <v>43763</v>
      </c>
      <c r="AN21" s="124">
        <f t="shared" si="27"/>
        <v>43770</v>
      </c>
      <c r="AO21" s="124">
        <f t="shared" si="27"/>
        <v>43777</v>
      </c>
      <c r="AP21" s="124">
        <f t="shared" si="27"/>
        <v>43784</v>
      </c>
      <c r="AQ21" s="124">
        <v>43791</v>
      </c>
      <c r="AR21" s="124">
        <v>43798</v>
      </c>
      <c r="AS21" s="124">
        <f t="shared" ref="AS21:BB21" si="28">+AS20+3</f>
        <v>43805</v>
      </c>
      <c r="AT21" s="124">
        <f t="shared" si="28"/>
        <v>43812</v>
      </c>
      <c r="AU21" s="124">
        <f t="shared" si="28"/>
        <v>43819</v>
      </c>
      <c r="AV21" s="124">
        <v>43817</v>
      </c>
      <c r="AW21" s="124">
        <f t="shared" si="28"/>
        <v>43834</v>
      </c>
      <c r="AX21" s="124">
        <f t="shared" si="28"/>
        <v>43840</v>
      </c>
      <c r="AY21" s="124">
        <f t="shared" si="28"/>
        <v>43847</v>
      </c>
      <c r="AZ21" s="124">
        <f t="shared" si="28"/>
        <v>43853</v>
      </c>
      <c r="BA21" s="176">
        <v>43851</v>
      </c>
      <c r="BB21" s="124">
        <f t="shared" si="28"/>
        <v>43868</v>
      </c>
      <c r="BC21" s="124">
        <f t="shared" ref="BC21:BF21" si="29">+BC20+3</f>
        <v>43875</v>
      </c>
      <c r="BD21" s="124">
        <f t="shared" si="29"/>
        <v>43882</v>
      </c>
      <c r="BE21" s="124">
        <f t="shared" si="29"/>
        <v>43889</v>
      </c>
      <c r="BF21" s="124">
        <f t="shared" si="29"/>
        <v>43896</v>
      </c>
    </row>
    <row r="22" spans="1:58" ht="15.75" customHeight="1" x14ac:dyDescent="0.2">
      <c r="A22" s="40" t="s">
        <v>148</v>
      </c>
      <c r="B22" s="67">
        <f t="shared" ref="B22:G22" si="30">+B21+0</f>
        <v>43139</v>
      </c>
      <c r="C22" s="67">
        <f t="shared" si="30"/>
        <v>43146</v>
      </c>
      <c r="D22" s="67">
        <f t="shared" si="30"/>
        <v>43153</v>
      </c>
      <c r="E22" s="64">
        <f t="shared" si="30"/>
        <v>43525</v>
      </c>
      <c r="F22" s="65">
        <f t="shared" si="30"/>
        <v>43532</v>
      </c>
      <c r="G22" s="65">
        <f t="shared" si="30"/>
        <v>43539</v>
      </c>
      <c r="H22" s="66" t="s">
        <v>143</v>
      </c>
      <c r="I22" s="111" t="s">
        <v>144</v>
      </c>
      <c r="J22" s="132" t="s">
        <v>145</v>
      </c>
      <c r="K22" s="132" t="s">
        <v>146</v>
      </c>
      <c r="L22" s="132" t="s">
        <v>147</v>
      </c>
      <c r="M22" s="124">
        <f t="shared" ref="M22:Z22" si="31">+M21+0</f>
        <v>43581</v>
      </c>
      <c r="N22" s="124">
        <f t="shared" si="31"/>
        <v>43588</v>
      </c>
      <c r="O22" s="124">
        <f t="shared" si="31"/>
        <v>43595</v>
      </c>
      <c r="P22" s="124">
        <f t="shared" si="31"/>
        <v>43602</v>
      </c>
      <c r="Q22" s="124">
        <f t="shared" si="31"/>
        <v>43609</v>
      </c>
      <c r="R22" s="124">
        <f t="shared" si="31"/>
        <v>43616</v>
      </c>
      <c r="S22" s="124">
        <f t="shared" si="31"/>
        <v>43623</v>
      </c>
      <c r="T22" s="124">
        <f t="shared" si="31"/>
        <v>43630</v>
      </c>
      <c r="U22" s="124">
        <f t="shared" si="31"/>
        <v>43637</v>
      </c>
      <c r="V22" s="124">
        <f t="shared" si="31"/>
        <v>43644</v>
      </c>
      <c r="W22" s="124">
        <f t="shared" si="31"/>
        <v>43651</v>
      </c>
      <c r="X22" s="124">
        <f t="shared" si="31"/>
        <v>43658</v>
      </c>
      <c r="Y22" s="124">
        <f t="shared" si="31"/>
        <v>43665</v>
      </c>
      <c r="Z22" s="124">
        <f t="shared" si="31"/>
        <v>43672</v>
      </c>
      <c r="AA22" s="124">
        <f t="shared" ref="AA22:AF22" si="32">+AA21+0</f>
        <v>43679</v>
      </c>
      <c r="AB22" s="124">
        <f t="shared" si="32"/>
        <v>43686</v>
      </c>
      <c r="AC22" s="124">
        <f t="shared" si="32"/>
        <v>43693</v>
      </c>
      <c r="AD22" s="124">
        <f t="shared" si="32"/>
        <v>43700</v>
      </c>
      <c r="AE22" s="124">
        <f t="shared" si="32"/>
        <v>43707</v>
      </c>
      <c r="AF22" s="124">
        <f t="shared" si="32"/>
        <v>43714</v>
      </c>
      <c r="AG22" s="124">
        <f t="shared" ref="AG22:AP22" si="33">+AG21+0</f>
        <v>43721</v>
      </c>
      <c r="AH22" s="124">
        <f t="shared" si="33"/>
        <v>43728</v>
      </c>
      <c r="AI22" s="124">
        <f t="shared" si="33"/>
        <v>43735</v>
      </c>
      <c r="AJ22" s="124">
        <f t="shared" si="33"/>
        <v>43742</v>
      </c>
      <c r="AK22" s="124">
        <f t="shared" si="33"/>
        <v>43749</v>
      </c>
      <c r="AL22" s="124">
        <f t="shared" si="33"/>
        <v>43756</v>
      </c>
      <c r="AM22" s="124">
        <f t="shared" si="33"/>
        <v>43763</v>
      </c>
      <c r="AN22" s="124">
        <f t="shared" si="33"/>
        <v>43770</v>
      </c>
      <c r="AO22" s="124">
        <f t="shared" si="33"/>
        <v>43777</v>
      </c>
      <c r="AP22" s="124">
        <f t="shared" si="33"/>
        <v>43784</v>
      </c>
      <c r="AQ22" s="124">
        <v>43791</v>
      </c>
      <c r="AR22" s="124">
        <v>43798</v>
      </c>
      <c r="AS22" s="124">
        <f t="shared" ref="AS22:BB22" si="34">+AS21+0</f>
        <v>43805</v>
      </c>
      <c r="AT22" s="124">
        <f t="shared" si="34"/>
        <v>43812</v>
      </c>
      <c r="AU22" s="124">
        <f t="shared" si="34"/>
        <v>43819</v>
      </c>
      <c r="AV22" s="131"/>
      <c r="AW22" s="124">
        <f t="shared" si="34"/>
        <v>43834</v>
      </c>
      <c r="AX22" s="124">
        <f t="shared" si="34"/>
        <v>43840</v>
      </c>
      <c r="AY22" s="124">
        <f t="shared" si="34"/>
        <v>43847</v>
      </c>
      <c r="AZ22" s="124">
        <f t="shared" si="34"/>
        <v>43853</v>
      </c>
      <c r="BA22" s="124">
        <v>43861</v>
      </c>
      <c r="BB22" s="124">
        <f t="shared" si="34"/>
        <v>43868</v>
      </c>
      <c r="BC22" s="124">
        <f t="shared" ref="BC22:BF22" si="35">+BC21+0</f>
        <v>43875</v>
      </c>
      <c r="BD22" s="124">
        <f t="shared" si="35"/>
        <v>43882</v>
      </c>
      <c r="BE22" s="124">
        <f t="shared" si="35"/>
        <v>43889</v>
      </c>
      <c r="BF22" s="124">
        <f t="shared" si="35"/>
        <v>43896</v>
      </c>
    </row>
    <row r="23" spans="1:58" ht="15.75" customHeight="1" x14ac:dyDescent="0.2">
      <c r="A23" s="40" t="s">
        <v>149</v>
      </c>
      <c r="B23" s="67">
        <f t="shared" ref="B23:G23" si="36">+B22+3</f>
        <v>43142</v>
      </c>
      <c r="C23" s="67">
        <f t="shared" si="36"/>
        <v>43149</v>
      </c>
      <c r="D23" s="67">
        <f t="shared" si="36"/>
        <v>43156</v>
      </c>
      <c r="E23" s="64">
        <f t="shared" si="36"/>
        <v>43528</v>
      </c>
      <c r="F23" s="65">
        <f t="shared" si="36"/>
        <v>43535</v>
      </c>
      <c r="G23" s="65">
        <f t="shared" si="36"/>
        <v>43542</v>
      </c>
      <c r="H23" s="66" t="s">
        <v>154</v>
      </c>
      <c r="I23" s="111" t="s">
        <v>155</v>
      </c>
      <c r="J23" s="132" t="s">
        <v>156</v>
      </c>
      <c r="K23" s="132" t="s">
        <v>157</v>
      </c>
      <c r="L23" s="132" t="s">
        <v>158</v>
      </c>
      <c r="M23" s="124">
        <f t="shared" ref="M23:Z24" si="37">+M22+3</f>
        <v>43584</v>
      </c>
      <c r="N23" s="124">
        <f t="shared" si="37"/>
        <v>43591</v>
      </c>
      <c r="O23" s="124">
        <f t="shared" si="37"/>
        <v>43598</v>
      </c>
      <c r="P23" s="124">
        <f t="shared" si="37"/>
        <v>43605</v>
      </c>
      <c r="Q23" s="124">
        <f t="shared" si="37"/>
        <v>43612</v>
      </c>
      <c r="R23" s="124">
        <f t="shared" si="37"/>
        <v>43619</v>
      </c>
      <c r="S23" s="124">
        <f t="shared" si="37"/>
        <v>43626</v>
      </c>
      <c r="T23" s="124">
        <f t="shared" si="37"/>
        <v>43633</v>
      </c>
      <c r="U23" s="124">
        <f t="shared" si="37"/>
        <v>43640</v>
      </c>
      <c r="V23" s="124">
        <f t="shared" si="37"/>
        <v>43647</v>
      </c>
      <c r="W23" s="124">
        <f t="shared" si="37"/>
        <v>43654</v>
      </c>
      <c r="X23" s="124">
        <f t="shared" si="37"/>
        <v>43661</v>
      </c>
      <c r="Y23" s="124">
        <f t="shared" si="37"/>
        <v>43668</v>
      </c>
      <c r="Z23" s="124">
        <f t="shared" si="37"/>
        <v>43675</v>
      </c>
      <c r="AA23" s="124">
        <f t="shared" ref="AA23:AF23" si="38">+AA22+3</f>
        <v>43682</v>
      </c>
      <c r="AB23" s="124">
        <f t="shared" si="38"/>
        <v>43689</v>
      </c>
      <c r="AC23" s="124">
        <f t="shared" si="38"/>
        <v>43696</v>
      </c>
      <c r="AD23" s="124">
        <f t="shared" si="38"/>
        <v>43703</v>
      </c>
      <c r="AE23" s="124">
        <f t="shared" si="38"/>
        <v>43710</v>
      </c>
      <c r="AF23" s="124">
        <f t="shared" si="38"/>
        <v>43717</v>
      </c>
      <c r="AG23" s="124">
        <f t="shared" ref="AG23:AP23" si="39">+AG22+3</f>
        <v>43724</v>
      </c>
      <c r="AH23" s="124">
        <f t="shared" si="39"/>
        <v>43731</v>
      </c>
      <c r="AI23" s="124">
        <f t="shared" si="39"/>
        <v>43738</v>
      </c>
      <c r="AJ23" s="124">
        <f t="shared" si="39"/>
        <v>43745</v>
      </c>
      <c r="AK23" s="124">
        <f t="shared" si="39"/>
        <v>43752</v>
      </c>
      <c r="AL23" s="124">
        <f t="shared" si="39"/>
        <v>43759</v>
      </c>
      <c r="AM23" s="124">
        <f t="shared" si="39"/>
        <v>43766</v>
      </c>
      <c r="AN23" s="124">
        <f t="shared" si="39"/>
        <v>43773</v>
      </c>
      <c r="AO23" s="124">
        <f t="shared" si="39"/>
        <v>43780</v>
      </c>
      <c r="AP23" s="124">
        <f t="shared" si="39"/>
        <v>43787</v>
      </c>
      <c r="AQ23" s="124">
        <v>43794</v>
      </c>
      <c r="AR23" s="124">
        <v>43801</v>
      </c>
      <c r="AS23" s="124">
        <f t="shared" ref="AS23:BB23" si="40">+AS22+3</f>
        <v>43808</v>
      </c>
      <c r="AT23" s="124">
        <f t="shared" si="40"/>
        <v>43815</v>
      </c>
      <c r="AU23" s="124">
        <f t="shared" si="40"/>
        <v>43822</v>
      </c>
      <c r="AV23" s="131"/>
      <c r="AW23" s="124">
        <f t="shared" si="40"/>
        <v>43837</v>
      </c>
      <c r="AX23" s="124">
        <f t="shared" si="40"/>
        <v>43843</v>
      </c>
      <c r="AY23" s="124">
        <f t="shared" si="40"/>
        <v>43850</v>
      </c>
      <c r="AZ23" s="124">
        <f t="shared" si="40"/>
        <v>43856</v>
      </c>
      <c r="BA23" s="124">
        <v>43834</v>
      </c>
      <c r="BB23" s="124">
        <f t="shared" si="40"/>
        <v>43871</v>
      </c>
      <c r="BC23" s="124">
        <f t="shared" ref="BC23:BF23" si="41">+BC22+3</f>
        <v>43878</v>
      </c>
      <c r="BD23" s="124">
        <f t="shared" si="41"/>
        <v>43885</v>
      </c>
      <c r="BE23" s="124">
        <f t="shared" si="41"/>
        <v>43892</v>
      </c>
      <c r="BF23" s="124">
        <f t="shared" si="41"/>
        <v>43899</v>
      </c>
    </row>
    <row r="24" spans="1:58" ht="15.75" customHeight="1" x14ac:dyDescent="0.2">
      <c r="A24" s="40" t="s">
        <v>159</v>
      </c>
      <c r="B24" s="67">
        <f t="shared" ref="B24:G24" si="42">+B23+2</f>
        <v>43144</v>
      </c>
      <c r="C24" s="67">
        <f t="shared" si="42"/>
        <v>43151</v>
      </c>
      <c r="D24" s="67">
        <f t="shared" si="42"/>
        <v>43158</v>
      </c>
      <c r="E24" s="64">
        <f t="shared" si="42"/>
        <v>43530</v>
      </c>
      <c r="F24" s="65">
        <f t="shared" si="42"/>
        <v>43537</v>
      </c>
      <c r="G24" s="65">
        <f t="shared" si="42"/>
        <v>43544</v>
      </c>
      <c r="H24" s="66" t="s">
        <v>164</v>
      </c>
      <c r="I24" s="111" t="s">
        <v>165</v>
      </c>
      <c r="J24" s="132" t="s">
        <v>166</v>
      </c>
      <c r="K24" s="132" t="s">
        <v>167</v>
      </c>
      <c r="L24" s="132" t="s">
        <v>168</v>
      </c>
      <c r="M24" s="124">
        <f t="shared" si="37"/>
        <v>43587</v>
      </c>
      <c r="N24" s="124">
        <f t="shared" si="37"/>
        <v>43594</v>
      </c>
      <c r="O24" s="124">
        <f t="shared" si="37"/>
        <v>43601</v>
      </c>
      <c r="P24" s="124">
        <f t="shared" si="37"/>
        <v>43608</v>
      </c>
      <c r="Q24" s="124">
        <f t="shared" si="37"/>
        <v>43615</v>
      </c>
      <c r="R24" s="124">
        <f t="shared" si="37"/>
        <v>43622</v>
      </c>
      <c r="S24" s="124">
        <f t="shared" si="37"/>
        <v>43629</v>
      </c>
      <c r="T24" s="124">
        <f t="shared" si="37"/>
        <v>43636</v>
      </c>
      <c r="U24" s="124">
        <f t="shared" si="37"/>
        <v>43643</v>
      </c>
      <c r="V24" s="124">
        <f t="shared" si="37"/>
        <v>43650</v>
      </c>
      <c r="W24" s="124">
        <f t="shared" si="37"/>
        <v>43657</v>
      </c>
      <c r="X24" s="124">
        <f t="shared" si="37"/>
        <v>43664</v>
      </c>
      <c r="Y24" s="124">
        <f t="shared" si="37"/>
        <v>43671</v>
      </c>
      <c r="Z24" s="124">
        <f t="shared" si="37"/>
        <v>43678</v>
      </c>
      <c r="AA24" s="124">
        <f t="shared" ref="AA24:AF24" si="43">+AA23+3</f>
        <v>43685</v>
      </c>
      <c r="AB24" s="124">
        <f t="shared" si="43"/>
        <v>43692</v>
      </c>
      <c r="AC24" s="124">
        <f t="shared" si="43"/>
        <v>43699</v>
      </c>
      <c r="AD24" s="124">
        <f t="shared" si="43"/>
        <v>43706</v>
      </c>
      <c r="AE24" s="124">
        <f t="shared" si="43"/>
        <v>43713</v>
      </c>
      <c r="AF24" s="124">
        <f t="shared" si="43"/>
        <v>43720</v>
      </c>
      <c r="AG24" s="124">
        <f t="shared" ref="AG24:AP24" si="44">+AG23+3</f>
        <v>43727</v>
      </c>
      <c r="AH24" s="124">
        <f t="shared" si="44"/>
        <v>43734</v>
      </c>
      <c r="AI24" s="124">
        <f t="shared" si="44"/>
        <v>43741</v>
      </c>
      <c r="AJ24" s="124">
        <f t="shared" si="44"/>
        <v>43748</v>
      </c>
      <c r="AK24" s="124">
        <f t="shared" si="44"/>
        <v>43755</v>
      </c>
      <c r="AL24" s="124">
        <f t="shared" si="44"/>
        <v>43762</v>
      </c>
      <c r="AM24" s="124">
        <f t="shared" si="44"/>
        <v>43769</v>
      </c>
      <c r="AN24" s="124">
        <f t="shared" si="44"/>
        <v>43776</v>
      </c>
      <c r="AO24" s="124">
        <f t="shared" si="44"/>
        <v>43783</v>
      </c>
      <c r="AP24" s="124">
        <f t="shared" si="44"/>
        <v>43790</v>
      </c>
      <c r="AQ24" s="124">
        <v>43797</v>
      </c>
      <c r="AR24" s="124">
        <v>43804</v>
      </c>
      <c r="AS24" s="124">
        <f t="shared" ref="AS24:BB24" si="45">+AS23+3</f>
        <v>43811</v>
      </c>
      <c r="AT24" s="124">
        <f t="shared" si="45"/>
        <v>43818</v>
      </c>
      <c r="AU24" s="124">
        <f t="shared" si="45"/>
        <v>43825</v>
      </c>
      <c r="AV24" s="124">
        <v>43820</v>
      </c>
      <c r="AW24" s="124">
        <f t="shared" si="45"/>
        <v>43840</v>
      </c>
      <c r="AX24" s="124">
        <f t="shared" si="45"/>
        <v>43846</v>
      </c>
      <c r="AY24" s="124">
        <f t="shared" si="45"/>
        <v>43853</v>
      </c>
      <c r="AZ24" s="124">
        <f t="shared" si="45"/>
        <v>43859</v>
      </c>
      <c r="BA24" s="124">
        <v>43866</v>
      </c>
      <c r="BB24" s="124">
        <f t="shared" si="45"/>
        <v>43874</v>
      </c>
      <c r="BC24" s="124">
        <f t="shared" ref="BC24:BF24" si="46">+BC23+3</f>
        <v>43881</v>
      </c>
      <c r="BD24" s="124">
        <f t="shared" si="46"/>
        <v>43888</v>
      </c>
      <c r="BE24" s="124">
        <f t="shared" si="46"/>
        <v>43895</v>
      </c>
      <c r="BF24" s="124">
        <f t="shared" si="46"/>
        <v>43902</v>
      </c>
    </row>
    <row r="25" spans="1:58" ht="15.75" customHeight="1" x14ac:dyDescent="0.2">
      <c r="A25" s="69" t="s">
        <v>169</v>
      </c>
      <c r="B25" s="73">
        <f t="shared" ref="B25:G25" si="47">+B24+4</f>
        <v>43148</v>
      </c>
      <c r="C25" s="73">
        <f t="shared" si="47"/>
        <v>43155</v>
      </c>
      <c r="D25" s="73">
        <f t="shared" si="47"/>
        <v>43162</v>
      </c>
      <c r="E25" s="74">
        <f t="shared" si="47"/>
        <v>43534</v>
      </c>
      <c r="F25" s="75">
        <f t="shared" si="47"/>
        <v>43541</v>
      </c>
      <c r="G25" s="75">
        <f t="shared" si="47"/>
        <v>43548</v>
      </c>
      <c r="H25" s="76" t="s">
        <v>174</v>
      </c>
      <c r="I25" s="112" t="s">
        <v>175</v>
      </c>
      <c r="J25" s="132" t="s">
        <v>176</v>
      </c>
      <c r="K25" s="132" t="s">
        <v>177</v>
      </c>
      <c r="L25" s="132" t="s">
        <v>178</v>
      </c>
      <c r="M25" s="124">
        <f t="shared" ref="M25:Z25" si="48">+M24+2</f>
        <v>43589</v>
      </c>
      <c r="N25" s="124">
        <f t="shared" si="48"/>
        <v>43596</v>
      </c>
      <c r="O25" s="124">
        <f t="shared" si="48"/>
        <v>43603</v>
      </c>
      <c r="P25" s="124">
        <f t="shared" si="48"/>
        <v>43610</v>
      </c>
      <c r="Q25" s="124">
        <f t="shared" si="48"/>
        <v>43617</v>
      </c>
      <c r="R25" s="124">
        <f t="shared" si="48"/>
        <v>43624</v>
      </c>
      <c r="S25" s="124">
        <f t="shared" si="48"/>
        <v>43631</v>
      </c>
      <c r="T25" s="124">
        <f t="shared" si="48"/>
        <v>43638</v>
      </c>
      <c r="U25" s="124">
        <f t="shared" si="48"/>
        <v>43645</v>
      </c>
      <c r="V25" s="124">
        <f t="shared" si="48"/>
        <v>43652</v>
      </c>
      <c r="W25" s="124">
        <f t="shared" si="48"/>
        <v>43659</v>
      </c>
      <c r="X25" s="124">
        <f t="shared" si="48"/>
        <v>43666</v>
      </c>
      <c r="Y25" s="124">
        <f t="shared" si="48"/>
        <v>43673</v>
      </c>
      <c r="Z25" s="124">
        <f t="shared" si="48"/>
        <v>43680</v>
      </c>
      <c r="AA25" s="124">
        <f t="shared" ref="AA25:AF25" si="49">+AA24+2</f>
        <v>43687</v>
      </c>
      <c r="AB25" s="124">
        <f t="shared" si="49"/>
        <v>43694</v>
      </c>
      <c r="AC25" s="124">
        <f t="shared" si="49"/>
        <v>43701</v>
      </c>
      <c r="AD25" s="124">
        <f t="shared" si="49"/>
        <v>43708</v>
      </c>
      <c r="AE25" s="124">
        <f t="shared" si="49"/>
        <v>43715</v>
      </c>
      <c r="AF25" s="124">
        <f t="shared" si="49"/>
        <v>43722</v>
      </c>
      <c r="AG25" s="124">
        <f t="shared" ref="AG25:AP25" si="50">+AG24+2</f>
        <v>43729</v>
      </c>
      <c r="AH25" s="124">
        <f t="shared" si="50"/>
        <v>43736</v>
      </c>
      <c r="AI25" s="124">
        <f t="shared" si="50"/>
        <v>43743</v>
      </c>
      <c r="AJ25" s="124">
        <f t="shared" si="50"/>
        <v>43750</v>
      </c>
      <c r="AK25" s="124">
        <f t="shared" si="50"/>
        <v>43757</v>
      </c>
      <c r="AL25" s="124">
        <f t="shared" si="50"/>
        <v>43764</v>
      </c>
      <c r="AM25" s="124">
        <f t="shared" si="50"/>
        <v>43771</v>
      </c>
      <c r="AN25" s="124">
        <f t="shared" si="50"/>
        <v>43778</v>
      </c>
      <c r="AO25" s="124">
        <f t="shared" si="50"/>
        <v>43785</v>
      </c>
      <c r="AP25" s="124">
        <f t="shared" si="50"/>
        <v>43792</v>
      </c>
      <c r="AQ25" s="124">
        <v>43799</v>
      </c>
      <c r="AR25" s="124">
        <v>43806</v>
      </c>
      <c r="AS25" s="124">
        <f t="shared" ref="AS25:BB25" si="51">+AS24+2</f>
        <v>43813</v>
      </c>
      <c r="AT25" s="124">
        <f t="shared" si="51"/>
        <v>43820</v>
      </c>
      <c r="AU25" s="124">
        <f t="shared" si="51"/>
        <v>43827</v>
      </c>
      <c r="AV25" s="131"/>
      <c r="AW25" s="124">
        <f t="shared" si="51"/>
        <v>43842</v>
      </c>
      <c r="AX25" s="124">
        <f t="shared" si="51"/>
        <v>43848</v>
      </c>
      <c r="AY25" s="124">
        <f t="shared" si="51"/>
        <v>43855</v>
      </c>
      <c r="AZ25" s="124">
        <f t="shared" si="51"/>
        <v>43861</v>
      </c>
      <c r="BA25" s="124">
        <v>43869</v>
      </c>
      <c r="BB25" s="124">
        <f t="shared" si="51"/>
        <v>43876</v>
      </c>
      <c r="BC25" s="124">
        <f t="shared" ref="BC25:BF25" si="52">+BC24+2</f>
        <v>43883</v>
      </c>
      <c r="BD25" s="124">
        <f t="shared" si="52"/>
        <v>43890</v>
      </c>
      <c r="BE25" s="124">
        <f t="shared" si="52"/>
        <v>43897</v>
      </c>
      <c r="BF25" s="124">
        <f t="shared" si="52"/>
        <v>43904</v>
      </c>
    </row>
    <row r="26" spans="1:58" ht="15.75" customHeight="1" x14ac:dyDescent="0.2">
      <c r="A26" s="77"/>
      <c r="B26" s="83"/>
      <c r="C26" s="83"/>
      <c r="D26" s="83"/>
      <c r="E26" s="83"/>
      <c r="F26" s="83"/>
      <c r="G26" s="83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</row>
    <row r="27" spans="1:58" ht="23.25" customHeight="1" x14ac:dyDescent="0.2">
      <c r="A27" s="85"/>
      <c r="B27" s="1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58" ht="15.75" hidden="1" customHeight="1" x14ac:dyDescent="0.2">
      <c r="A28" s="1"/>
      <c r="B28" s="1"/>
      <c r="C28" s="1"/>
      <c r="D28" s="1"/>
      <c r="E28" s="4"/>
      <c r="F28" s="4"/>
      <c r="G28" s="4"/>
      <c r="H28" s="4"/>
      <c r="I28" s="4"/>
      <c r="J28" s="113"/>
      <c r="K28" s="113"/>
      <c r="L28" s="113"/>
      <c r="M28" s="113"/>
      <c r="N28" s="113"/>
      <c r="O28" s="113"/>
      <c r="P28" s="114"/>
      <c r="Q28" s="114"/>
      <c r="R28" s="114"/>
      <c r="S28" s="114"/>
    </row>
    <row r="29" spans="1:58" ht="15.75" customHeight="1" x14ac:dyDescent="0.2">
      <c r="A29" s="5" t="s">
        <v>181</v>
      </c>
      <c r="B29" s="268" t="s">
        <v>7</v>
      </c>
      <c r="C29" s="269"/>
      <c r="D29" s="269"/>
      <c r="E29" s="272"/>
      <c r="F29" s="268" t="s">
        <v>8</v>
      </c>
      <c r="G29" s="269"/>
      <c r="H29" s="269"/>
      <c r="I29" s="269"/>
      <c r="J29" s="270" t="s">
        <v>9</v>
      </c>
      <c r="K29" s="271"/>
      <c r="L29" s="271"/>
      <c r="M29" s="115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77"/>
      <c r="BD29" s="177"/>
      <c r="BE29" s="177"/>
      <c r="BF29" s="177"/>
    </row>
    <row r="30" spans="1:58" ht="15.75" customHeight="1" x14ac:dyDescent="0.2">
      <c r="A30" s="6" t="s">
        <v>10</v>
      </c>
      <c r="B30" s="145">
        <v>1</v>
      </c>
      <c r="C30" s="145">
        <f>+B30+1</f>
        <v>2</v>
      </c>
      <c r="D30" s="145">
        <f t="shared" ref="D30:L30" si="53">+C30+1</f>
        <v>3</v>
      </c>
      <c r="E30" s="145">
        <f t="shared" si="53"/>
        <v>4</v>
      </c>
      <c r="F30" s="145">
        <f t="shared" si="53"/>
        <v>5</v>
      </c>
      <c r="G30" s="145">
        <f t="shared" si="53"/>
        <v>6</v>
      </c>
      <c r="H30" s="145">
        <f t="shared" si="53"/>
        <v>7</v>
      </c>
      <c r="I30" s="146">
        <f t="shared" si="53"/>
        <v>8</v>
      </c>
      <c r="J30" s="147">
        <f t="shared" si="53"/>
        <v>9</v>
      </c>
      <c r="K30" s="147">
        <f t="shared" si="53"/>
        <v>10</v>
      </c>
      <c r="L30" s="147">
        <f t="shared" si="53"/>
        <v>11</v>
      </c>
      <c r="M30" s="147">
        <f t="shared" ref="M30:AF30" si="54">+L30+1</f>
        <v>12</v>
      </c>
      <c r="N30" s="147">
        <f t="shared" si="54"/>
        <v>13</v>
      </c>
      <c r="O30" s="147">
        <f t="shared" si="54"/>
        <v>14</v>
      </c>
      <c r="P30" s="147">
        <f t="shared" si="54"/>
        <v>15</v>
      </c>
      <c r="Q30" s="147">
        <f t="shared" si="54"/>
        <v>16</v>
      </c>
      <c r="R30" s="147">
        <f t="shared" si="54"/>
        <v>17</v>
      </c>
      <c r="S30" s="147">
        <f t="shared" si="54"/>
        <v>18</v>
      </c>
      <c r="T30" s="147">
        <f t="shared" si="54"/>
        <v>19</v>
      </c>
      <c r="U30" s="147">
        <f t="shared" si="54"/>
        <v>20</v>
      </c>
      <c r="V30" s="147">
        <f t="shared" si="54"/>
        <v>21</v>
      </c>
      <c r="W30" s="147">
        <f t="shared" si="54"/>
        <v>22</v>
      </c>
      <c r="X30" s="147">
        <f t="shared" si="54"/>
        <v>23</v>
      </c>
      <c r="Y30" s="147">
        <f t="shared" si="54"/>
        <v>24</v>
      </c>
      <c r="Z30" s="147">
        <f t="shared" si="54"/>
        <v>25</v>
      </c>
      <c r="AA30" s="147">
        <f t="shared" si="54"/>
        <v>26</v>
      </c>
      <c r="AB30" s="147">
        <f t="shared" si="54"/>
        <v>27</v>
      </c>
      <c r="AC30" s="147">
        <f t="shared" si="54"/>
        <v>28</v>
      </c>
      <c r="AD30" s="147">
        <f t="shared" si="54"/>
        <v>29</v>
      </c>
      <c r="AE30" s="147">
        <f t="shared" si="54"/>
        <v>30</v>
      </c>
      <c r="AF30" s="147">
        <f t="shared" si="54"/>
        <v>31</v>
      </c>
      <c r="AG30" s="147">
        <f t="shared" ref="AG30" si="55">+AF30+1</f>
        <v>32</v>
      </c>
      <c r="AH30" s="147">
        <f t="shared" ref="AH30" si="56">+AG30+1</f>
        <v>33</v>
      </c>
      <c r="AI30" s="147">
        <f t="shared" ref="AI30" si="57">+AH30+1</f>
        <v>34</v>
      </c>
      <c r="AJ30" s="147">
        <f t="shared" ref="AJ30" si="58">+AI30+1</f>
        <v>35</v>
      </c>
      <c r="AK30" s="147">
        <f t="shared" ref="AK30" si="59">+AJ30+1</f>
        <v>36</v>
      </c>
      <c r="AL30" s="147">
        <f t="shared" ref="AL30" si="60">+AK30+1</f>
        <v>37</v>
      </c>
      <c r="AM30" s="147">
        <f t="shared" ref="AM30" si="61">+AL30+1</f>
        <v>38</v>
      </c>
      <c r="AN30" s="147">
        <f t="shared" ref="AN30" si="62">+AM30+1</f>
        <v>39</v>
      </c>
      <c r="AO30" s="147">
        <f t="shared" ref="AO30" si="63">+AN30+1</f>
        <v>40</v>
      </c>
      <c r="AP30" s="147">
        <f t="shared" ref="AP30:BF30" si="64">+AO30+1</f>
        <v>41</v>
      </c>
      <c r="AQ30" s="147">
        <f t="shared" si="64"/>
        <v>42</v>
      </c>
      <c r="AR30" s="147">
        <f t="shared" si="64"/>
        <v>43</v>
      </c>
      <c r="AS30" s="147">
        <f t="shared" si="64"/>
        <v>44</v>
      </c>
      <c r="AT30" s="147">
        <f t="shared" si="64"/>
        <v>45</v>
      </c>
      <c r="AU30" s="147">
        <f t="shared" si="64"/>
        <v>46</v>
      </c>
      <c r="AV30" s="147">
        <f t="shared" si="64"/>
        <v>47</v>
      </c>
      <c r="AW30" s="147">
        <f t="shared" si="64"/>
        <v>48</v>
      </c>
      <c r="AX30" s="147">
        <f t="shared" si="64"/>
        <v>49</v>
      </c>
      <c r="AY30" s="147">
        <f t="shared" si="64"/>
        <v>50</v>
      </c>
      <c r="AZ30" s="147">
        <f t="shared" si="64"/>
        <v>51</v>
      </c>
      <c r="BA30" s="147">
        <f t="shared" si="64"/>
        <v>52</v>
      </c>
      <c r="BB30" s="147">
        <v>1</v>
      </c>
      <c r="BC30" s="147">
        <f>+BB30+1</f>
        <v>2</v>
      </c>
      <c r="BD30" s="147">
        <f t="shared" si="64"/>
        <v>3</v>
      </c>
      <c r="BE30" s="147">
        <f t="shared" si="64"/>
        <v>4</v>
      </c>
      <c r="BF30" s="147">
        <f t="shared" si="64"/>
        <v>5</v>
      </c>
    </row>
    <row r="31" spans="1:58" ht="15.75" customHeight="1" x14ac:dyDescent="0.2">
      <c r="A31" s="10" t="s">
        <v>11</v>
      </c>
      <c r="B31" s="117" t="s">
        <v>183</v>
      </c>
      <c r="C31" s="117" t="s">
        <v>184</v>
      </c>
      <c r="D31" s="117" t="s">
        <v>185</v>
      </c>
      <c r="E31" s="117" t="s">
        <v>186</v>
      </c>
      <c r="F31" s="117" t="s">
        <v>194</v>
      </c>
      <c r="G31" s="117" t="s">
        <v>195</v>
      </c>
      <c r="H31" s="117" t="s">
        <v>189</v>
      </c>
      <c r="I31" s="117" t="s">
        <v>190</v>
      </c>
      <c r="J31" s="117" t="s">
        <v>187</v>
      </c>
      <c r="K31" s="117" t="s">
        <v>192</v>
      </c>
      <c r="L31" s="117" t="s">
        <v>193</v>
      </c>
      <c r="M31" s="117"/>
      <c r="N31" s="142" t="s">
        <v>182</v>
      </c>
      <c r="O31" s="142" t="s">
        <v>183</v>
      </c>
      <c r="P31" s="142" t="s">
        <v>184</v>
      </c>
      <c r="Q31" s="117" t="s">
        <v>185</v>
      </c>
      <c r="R31" s="142" t="s">
        <v>331</v>
      </c>
      <c r="S31" s="117" t="s">
        <v>194</v>
      </c>
      <c r="T31" s="117" t="s">
        <v>195</v>
      </c>
      <c r="U31" s="117" t="s">
        <v>344</v>
      </c>
      <c r="V31" s="117" t="s">
        <v>190</v>
      </c>
      <c r="W31" s="117" t="s">
        <v>187</v>
      </c>
      <c r="X31" s="117" t="s">
        <v>364</v>
      </c>
      <c r="Y31" s="117" t="s">
        <v>193</v>
      </c>
      <c r="Z31" s="160" t="s">
        <v>377</v>
      </c>
      <c r="AA31" s="142" t="s">
        <v>183</v>
      </c>
      <c r="AB31" s="162" t="s">
        <v>186</v>
      </c>
      <c r="AC31" s="117" t="s">
        <v>185</v>
      </c>
      <c r="AD31" s="142" t="s">
        <v>331</v>
      </c>
      <c r="AE31" s="117" t="s">
        <v>194</v>
      </c>
      <c r="AF31" s="117" t="s">
        <v>401</v>
      </c>
      <c r="AG31" s="117" t="s">
        <v>402</v>
      </c>
      <c r="AH31" s="117" t="s">
        <v>190</v>
      </c>
      <c r="AI31" s="117" t="s">
        <v>187</v>
      </c>
      <c r="AJ31" s="162" t="s">
        <v>421</v>
      </c>
      <c r="AK31" s="162" t="s">
        <v>422</v>
      </c>
      <c r="AL31" s="117" t="s">
        <v>377</v>
      </c>
      <c r="AM31" s="142" t="s">
        <v>183</v>
      </c>
      <c r="AN31" s="117" t="s">
        <v>186</v>
      </c>
      <c r="AO31" s="117" t="s">
        <v>185</v>
      </c>
      <c r="AP31" s="142" t="s">
        <v>331</v>
      </c>
      <c r="AQ31" s="117" t="s">
        <v>194</v>
      </c>
      <c r="AR31" s="142" t="s">
        <v>401</v>
      </c>
      <c r="AS31" s="142" t="s">
        <v>440</v>
      </c>
      <c r="AT31" s="165" t="s">
        <v>430</v>
      </c>
      <c r="AU31" s="142" t="s">
        <v>190</v>
      </c>
      <c r="AV31" s="142" t="s">
        <v>187</v>
      </c>
      <c r="AW31" s="142" t="s">
        <v>449</v>
      </c>
      <c r="AX31" s="142" t="s">
        <v>464</v>
      </c>
      <c r="AY31" s="142" t="s">
        <v>183</v>
      </c>
      <c r="AZ31" s="117" t="s">
        <v>186</v>
      </c>
      <c r="BA31" s="142" t="s">
        <v>185</v>
      </c>
      <c r="BB31" s="142" t="s">
        <v>331</v>
      </c>
      <c r="BC31" s="117" t="s">
        <v>194</v>
      </c>
      <c r="BD31" s="142" t="s">
        <v>401</v>
      </c>
      <c r="BE31" s="142" t="s">
        <v>472</v>
      </c>
      <c r="BF31" s="142" t="s">
        <v>475</v>
      </c>
    </row>
    <row r="32" spans="1:58" ht="15.75" customHeight="1" x14ac:dyDescent="0.2">
      <c r="A32" s="10"/>
      <c r="B32" s="117" t="s">
        <v>196</v>
      </c>
      <c r="C32" s="117" t="s">
        <v>24</v>
      </c>
      <c r="D32" s="117" t="s">
        <v>196</v>
      </c>
      <c r="E32" s="117" t="s">
        <v>24</v>
      </c>
      <c r="F32" s="117" t="s">
        <v>196</v>
      </c>
      <c r="G32" s="117" t="s">
        <v>24</v>
      </c>
      <c r="H32" s="117" t="s">
        <v>196</v>
      </c>
      <c r="I32" s="117" t="s">
        <v>196</v>
      </c>
      <c r="J32" s="117" t="s">
        <v>196</v>
      </c>
      <c r="K32" s="117" t="s">
        <v>196</v>
      </c>
      <c r="L32" s="117" t="s">
        <v>196</v>
      </c>
      <c r="M32" s="117" t="s">
        <v>196</v>
      </c>
      <c r="N32" s="142" t="s">
        <v>196</v>
      </c>
      <c r="O32" s="142" t="s">
        <v>196</v>
      </c>
      <c r="P32" s="142" t="s">
        <v>24</v>
      </c>
      <c r="Q32" s="117" t="s">
        <v>196</v>
      </c>
      <c r="R32" s="142" t="s">
        <v>24</v>
      </c>
      <c r="S32" s="117" t="s">
        <v>196</v>
      </c>
      <c r="T32" s="117" t="s">
        <v>24</v>
      </c>
      <c r="U32" s="117" t="s">
        <v>196</v>
      </c>
      <c r="V32" s="117" t="s">
        <v>196</v>
      </c>
      <c r="W32" s="117" t="s">
        <v>196</v>
      </c>
      <c r="X32" s="117" t="s">
        <v>196</v>
      </c>
      <c r="Y32" s="117" t="s">
        <v>196</v>
      </c>
      <c r="Z32" s="160" t="s">
        <v>196</v>
      </c>
      <c r="AA32" s="142" t="s">
        <v>196</v>
      </c>
      <c r="AB32" s="162" t="s">
        <v>24</v>
      </c>
      <c r="AC32" s="117" t="s">
        <v>196</v>
      </c>
      <c r="AD32" s="142" t="s">
        <v>24</v>
      </c>
      <c r="AE32" s="117" t="s">
        <v>196</v>
      </c>
      <c r="AF32" s="117" t="s">
        <v>24</v>
      </c>
      <c r="AG32" s="117" t="s">
        <v>420</v>
      </c>
      <c r="AH32" s="117" t="s">
        <v>196</v>
      </c>
      <c r="AI32" s="117" t="s">
        <v>196</v>
      </c>
      <c r="AJ32" s="117" t="s">
        <v>196</v>
      </c>
      <c r="AK32" s="117" t="s">
        <v>196</v>
      </c>
      <c r="AL32" s="117" t="s">
        <v>196</v>
      </c>
      <c r="AM32" s="142" t="s">
        <v>196</v>
      </c>
      <c r="AN32" s="117" t="s">
        <v>24</v>
      </c>
      <c r="AO32" s="117" t="s">
        <v>196</v>
      </c>
      <c r="AP32" s="142" t="s">
        <v>24</v>
      </c>
      <c r="AQ32" s="117" t="s">
        <v>196</v>
      </c>
      <c r="AR32" s="142" t="s">
        <v>24</v>
      </c>
      <c r="AS32" s="142" t="s">
        <v>441</v>
      </c>
      <c r="AT32" s="166" t="s">
        <v>431</v>
      </c>
      <c r="AU32" s="142" t="s">
        <v>444</v>
      </c>
      <c r="AV32" s="142" t="s">
        <v>444</v>
      </c>
      <c r="AW32" s="142" t="s">
        <v>444</v>
      </c>
      <c r="AX32" s="142" t="s">
        <v>444</v>
      </c>
      <c r="AY32" s="142" t="s">
        <v>420</v>
      </c>
      <c r="AZ32" s="117" t="s">
        <v>24</v>
      </c>
      <c r="BA32" s="142" t="s">
        <v>444</v>
      </c>
      <c r="BB32" s="142" t="s">
        <v>24</v>
      </c>
      <c r="BC32" s="117" t="s">
        <v>196</v>
      </c>
      <c r="BD32" s="142" t="s">
        <v>24</v>
      </c>
      <c r="BE32" s="142" t="s">
        <v>420</v>
      </c>
      <c r="BF32" s="142" t="s">
        <v>420</v>
      </c>
    </row>
    <row r="33" spans="1:58" ht="15.75" customHeight="1" x14ac:dyDescent="0.2">
      <c r="A33" s="18" t="s">
        <v>27</v>
      </c>
      <c r="B33" s="119" t="s">
        <v>53</v>
      </c>
      <c r="C33" s="119" t="s">
        <v>54</v>
      </c>
      <c r="D33" s="119" t="s">
        <v>55</v>
      </c>
      <c r="E33" s="119" t="s">
        <v>56</v>
      </c>
      <c r="F33" s="119" t="s">
        <v>57</v>
      </c>
      <c r="G33" s="119" t="s">
        <v>58</v>
      </c>
      <c r="H33" s="119" t="s">
        <v>59</v>
      </c>
      <c r="I33" s="119" t="s">
        <v>197</v>
      </c>
      <c r="J33" s="119" t="s">
        <v>61</v>
      </c>
      <c r="K33" s="119" t="s">
        <v>62</v>
      </c>
      <c r="L33" s="119" t="s">
        <v>63</v>
      </c>
      <c r="M33" s="138" t="s">
        <v>304</v>
      </c>
      <c r="N33" s="153" t="s">
        <v>305</v>
      </c>
      <c r="O33" s="119" t="s">
        <v>307</v>
      </c>
      <c r="P33" s="138" t="s">
        <v>309</v>
      </c>
      <c r="Q33" s="138" t="s">
        <v>330</v>
      </c>
      <c r="R33" s="119" t="s">
        <v>316</v>
      </c>
      <c r="S33" s="119" t="s">
        <v>333</v>
      </c>
      <c r="T33" s="119" t="s">
        <v>319</v>
      </c>
      <c r="U33" s="119" t="s">
        <v>336</v>
      </c>
      <c r="V33" s="119" t="s">
        <v>337</v>
      </c>
      <c r="W33" s="119" t="s">
        <v>340</v>
      </c>
      <c r="X33" s="119" t="s">
        <v>341</v>
      </c>
      <c r="Y33" s="119" t="s">
        <v>362</v>
      </c>
      <c r="Z33" s="161" t="s">
        <v>366</v>
      </c>
      <c r="AA33" s="119" t="s">
        <v>367</v>
      </c>
      <c r="AB33" s="161" t="s">
        <v>352</v>
      </c>
      <c r="AC33" s="119" t="s">
        <v>370</v>
      </c>
      <c r="AD33" s="119" t="s">
        <v>356</v>
      </c>
      <c r="AE33" s="119" t="s">
        <v>373</v>
      </c>
      <c r="AF33" s="119" t="s">
        <v>360</v>
      </c>
      <c r="AG33" s="119" t="s">
        <v>403</v>
      </c>
      <c r="AH33" s="119" t="s">
        <v>404</v>
      </c>
      <c r="AI33" s="119" t="s">
        <v>406</v>
      </c>
      <c r="AJ33" s="119" t="s">
        <v>408</v>
      </c>
      <c r="AK33" s="119" t="s">
        <v>409</v>
      </c>
      <c r="AL33" s="119" t="s">
        <v>410</v>
      </c>
      <c r="AM33" s="119" t="s">
        <v>413</v>
      </c>
      <c r="AN33" s="119" t="s">
        <v>392</v>
      </c>
      <c r="AO33" s="119" t="s">
        <v>415</v>
      </c>
      <c r="AP33" s="119" t="s">
        <v>397</v>
      </c>
      <c r="AQ33" s="172" t="s">
        <v>462</v>
      </c>
      <c r="AR33" s="119">
        <v>937</v>
      </c>
      <c r="AS33" s="119" t="s">
        <v>442</v>
      </c>
      <c r="AT33" s="168" t="s">
        <v>446</v>
      </c>
      <c r="AU33" s="119" t="s">
        <v>446</v>
      </c>
      <c r="AV33" s="119" t="s">
        <v>447</v>
      </c>
      <c r="AW33" s="119" t="s">
        <v>450</v>
      </c>
      <c r="AX33" s="119" t="s">
        <v>452</v>
      </c>
      <c r="AY33" s="119" t="s">
        <v>453</v>
      </c>
      <c r="AZ33" s="119">
        <v>945</v>
      </c>
      <c r="BA33" s="119" t="s">
        <v>456</v>
      </c>
      <c r="BB33" s="119">
        <v>947</v>
      </c>
      <c r="BC33" s="119" t="s">
        <v>469</v>
      </c>
      <c r="BD33" s="119">
        <v>949</v>
      </c>
      <c r="BE33" s="119" t="s">
        <v>473</v>
      </c>
      <c r="BF33" s="119" t="s">
        <v>476</v>
      </c>
    </row>
    <row r="34" spans="1:58" ht="15.75" customHeight="1" x14ac:dyDescent="0.2">
      <c r="A34" s="23"/>
      <c r="B34" s="122" t="s">
        <v>223</v>
      </c>
      <c r="C34" s="122" t="s">
        <v>224</v>
      </c>
      <c r="D34" s="122" t="s">
        <v>225</v>
      </c>
      <c r="E34" s="122" t="s">
        <v>226</v>
      </c>
      <c r="F34" s="122" t="s">
        <v>227</v>
      </c>
      <c r="G34" s="122" t="s">
        <v>228</v>
      </c>
      <c r="H34" s="122" t="s">
        <v>229</v>
      </c>
      <c r="I34" s="122" t="s">
        <v>230</v>
      </c>
      <c r="J34" s="120" t="s">
        <v>231</v>
      </c>
      <c r="K34" s="120" t="s">
        <v>232</v>
      </c>
      <c r="L34" s="120" t="s">
        <v>233</v>
      </c>
      <c r="M34" s="139" t="s">
        <v>303</v>
      </c>
      <c r="N34" s="140" t="s">
        <v>306</v>
      </c>
      <c r="O34" s="140" t="s">
        <v>308</v>
      </c>
      <c r="P34" s="140" t="s">
        <v>310</v>
      </c>
      <c r="Q34" s="122" t="s">
        <v>314</v>
      </c>
      <c r="R34" s="122" t="s">
        <v>332</v>
      </c>
      <c r="S34" s="122" t="s">
        <v>334</v>
      </c>
      <c r="T34" s="122" t="s">
        <v>335</v>
      </c>
      <c r="U34" s="122" t="s">
        <v>345</v>
      </c>
      <c r="V34" s="122" t="s">
        <v>338</v>
      </c>
      <c r="W34" s="120" t="s">
        <v>339</v>
      </c>
      <c r="X34" s="120" t="s">
        <v>365</v>
      </c>
      <c r="Y34" s="120" t="s">
        <v>363</v>
      </c>
      <c r="Z34" s="122" t="s">
        <v>378</v>
      </c>
      <c r="AA34" s="122" t="s">
        <v>368</v>
      </c>
      <c r="AB34" s="122" t="s">
        <v>369</v>
      </c>
      <c r="AC34" s="122" t="s">
        <v>371</v>
      </c>
      <c r="AD34" s="122" t="s">
        <v>372</v>
      </c>
      <c r="AE34" s="122" t="s">
        <v>374</v>
      </c>
      <c r="AF34" s="122" t="s">
        <v>418</v>
      </c>
      <c r="AG34" s="122" t="s">
        <v>419</v>
      </c>
      <c r="AH34" s="122" t="s">
        <v>405</v>
      </c>
      <c r="AI34" s="120" t="s">
        <v>407</v>
      </c>
      <c r="AJ34" s="120" t="s">
        <v>423</v>
      </c>
      <c r="AK34" s="120" t="s">
        <v>424</v>
      </c>
      <c r="AL34" s="122" t="s">
        <v>411</v>
      </c>
      <c r="AM34" s="122" t="s">
        <v>412</v>
      </c>
      <c r="AN34" s="122" t="s">
        <v>414</v>
      </c>
      <c r="AO34" s="122" t="s">
        <v>416</v>
      </c>
      <c r="AP34" s="122" t="s">
        <v>417</v>
      </c>
      <c r="AQ34" s="122" t="s">
        <v>438</v>
      </c>
      <c r="AR34" s="122" t="s">
        <v>439</v>
      </c>
      <c r="AS34" s="122" t="s">
        <v>443</v>
      </c>
      <c r="AT34" s="127"/>
      <c r="AU34" s="122" t="s">
        <v>445</v>
      </c>
      <c r="AV34" s="122" t="s">
        <v>448</v>
      </c>
      <c r="AW34" s="122" t="s">
        <v>451</v>
      </c>
      <c r="AX34" s="122" t="s">
        <v>463</v>
      </c>
      <c r="AY34" s="122" t="s">
        <v>454</v>
      </c>
      <c r="AZ34" s="122" t="s">
        <v>455</v>
      </c>
      <c r="BA34" s="122" t="s">
        <v>457</v>
      </c>
      <c r="BB34" s="122" t="s">
        <v>458</v>
      </c>
      <c r="BC34" s="122" t="s">
        <v>470</v>
      </c>
      <c r="BD34" s="122" t="s">
        <v>471</v>
      </c>
      <c r="BE34" s="122" t="s">
        <v>474</v>
      </c>
      <c r="BF34" s="122" t="s">
        <v>477</v>
      </c>
    </row>
    <row r="35" spans="1:58" ht="15.75" customHeight="1" x14ac:dyDescent="0.2">
      <c r="A35" s="31" t="s">
        <v>117</v>
      </c>
      <c r="B35" s="36">
        <v>43105</v>
      </c>
      <c r="C35" s="36">
        <v>43112</v>
      </c>
      <c r="D35" s="36">
        <v>43119</v>
      </c>
      <c r="E35" s="150">
        <v>43491</v>
      </c>
      <c r="F35" s="151">
        <v>43498</v>
      </c>
      <c r="G35" s="151">
        <v>43505</v>
      </c>
      <c r="H35" s="135" t="s">
        <v>239</v>
      </c>
      <c r="I35" s="135" t="s">
        <v>107</v>
      </c>
      <c r="J35" s="152" t="s">
        <v>118</v>
      </c>
      <c r="K35" s="152" t="s">
        <v>118</v>
      </c>
      <c r="L35" s="135" t="s">
        <v>242</v>
      </c>
      <c r="M35" s="136" t="s">
        <v>302</v>
      </c>
      <c r="N35" s="137">
        <v>43554</v>
      </c>
      <c r="O35" s="137">
        <v>43561</v>
      </c>
      <c r="P35" s="137">
        <v>43568</v>
      </c>
      <c r="Q35" s="137">
        <v>43575</v>
      </c>
      <c r="R35" s="137">
        <v>43582</v>
      </c>
      <c r="S35" s="137">
        <v>43589</v>
      </c>
      <c r="T35" s="137">
        <v>43596</v>
      </c>
      <c r="U35" s="124">
        <v>43608</v>
      </c>
      <c r="V35" s="137">
        <v>43610</v>
      </c>
      <c r="W35" s="137">
        <v>43617</v>
      </c>
      <c r="X35" s="137">
        <v>43627</v>
      </c>
      <c r="Y35" s="137">
        <v>43631</v>
      </c>
      <c r="Z35" s="137">
        <v>43638</v>
      </c>
      <c r="AA35" s="137">
        <v>43645</v>
      </c>
      <c r="AB35" s="137">
        <v>43652</v>
      </c>
      <c r="AC35" s="137">
        <v>43659</v>
      </c>
      <c r="AD35" s="137">
        <v>43666</v>
      </c>
      <c r="AE35" s="137">
        <v>43673</v>
      </c>
      <c r="AF35" s="137">
        <v>43680</v>
      </c>
      <c r="AG35" s="137">
        <v>43687</v>
      </c>
      <c r="AH35" s="137">
        <v>43694</v>
      </c>
      <c r="AI35" s="137">
        <v>43701</v>
      </c>
      <c r="AJ35" s="137">
        <v>43711</v>
      </c>
      <c r="AK35" s="137">
        <v>43715</v>
      </c>
      <c r="AL35" s="137">
        <v>43725</v>
      </c>
      <c r="AM35" s="137">
        <v>43729</v>
      </c>
      <c r="AN35" s="137">
        <v>43736</v>
      </c>
      <c r="AO35" s="137">
        <v>43743</v>
      </c>
      <c r="AP35" s="137">
        <v>43750</v>
      </c>
      <c r="AQ35" s="137">
        <v>43757</v>
      </c>
      <c r="AR35" s="164" t="s">
        <v>118</v>
      </c>
      <c r="AS35" s="169">
        <v>43771</v>
      </c>
      <c r="AT35" s="127">
        <v>43785</v>
      </c>
      <c r="AU35" s="137">
        <v>43785</v>
      </c>
      <c r="AV35" s="137">
        <v>43793</v>
      </c>
      <c r="AW35" s="137">
        <v>43799</v>
      </c>
      <c r="AX35" s="175">
        <v>43812</v>
      </c>
      <c r="AY35" s="137">
        <v>43815</v>
      </c>
      <c r="AZ35" s="175">
        <v>43821</v>
      </c>
      <c r="BA35" s="137">
        <v>43827</v>
      </c>
      <c r="BB35" s="137">
        <v>43834</v>
      </c>
      <c r="BC35" s="137">
        <v>43841</v>
      </c>
      <c r="BD35" s="137">
        <v>43848</v>
      </c>
      <c r="BE35" s="137">
        <v>43855</v>
      </c>
      <c r="BF35" s="137">
        <v>43862</v>
      </c>
    </row>
    <row r="36" spans="1:58" ht="15.75" customHeight="1" x14ac:dyDescent="0.2">
      <c r="A36" s="40" t="s">
        <v>243</v>
      </c>
      <c r="B36" s="36">
        <f t="shared" ref="B36:G37" si="65">+B35+2</f>
        <v>43107</v>
      </c>
      <c r="C36" s="36">
        <f t="shared" si="65"/>
        <v>43114</v>
      </c>
      <c r="D36" s="36">
        <f t="shared" si="65"/>
        <v>43121</v>
      </c>
      <c r="E36" s="37">
        <f t="shared" si="65"/>
        <v>43493</v>
      </c>
      <c r="F36" s="38">
        <f t="shared" si="65"/>
        <v>43500</v>
      </c>
      <c r="G36" s="38">
        <f>+G35+2</f>
        <v>43507</v>
      </c>
      <c r="H36" s="39" t="s">
        <v>248</v>
      </c>
      <c r="I36" s="39" t="s">
        <v>249</v>
      </c>
      <c r="J36" s="39" t="s">
        <v>259</v>
      </c>
      <c r="K36" s="39" t="s">
        <v>251</v>
      </c>
      <c r="L36" s="39" t="s">
        <v>252</v>
      </c>
      <c r="M36" s="133" t="s">
        <v>252</v>
      </c>
      <c r="N36" s="124">
        <f t="shared" ref="N36:P37" si="66">+N35+2</f>
        <v>43556</v>
      </c>
      <c r="O36" s="124">
        <f t="shared" si="66"/>
        <v>43563</v>
      </c>
      <c r="P36" s="124">
        <f t="shared" si="66"/>
        <v>43570</v>
      </c>
      <c r="Q36" s="124">
        <f t="shared" ref="Q36:Z37" si="67">+Q35+2</f>
        <v>43577</v>
      </c>
      <c r="R36" s="124">
        <f t="shared" si="67"/>
        <v>43584</v>
      </c>
      <c r="S36" s="124">
        <f t="shared" si="67"/>
        <v>43591</v>
      </c>
      <c r="T36" s="124">
        <f t="shared" si="67"/>
        <v>43598</v>
      </c>
      <c r="U36" s="124">
        <v>43609</v>
      </c>
      <c r="V36" s="124">
        <f t="shared" si="67"/>
        <v>43612</v>
      </c>
      <c r="W36" s="124">
        <f t="shared" si="67"/>
        <v>43619</v>
      </c>
      <c r="X36" s="124">
        <f t="shared" si="67"/>
        <v>43629</v>
      </c>
      <c r="Y36" s="124">
        <f t="shared" si="67"/>
        <v>43633</v>
      </c>
      <c r="Z36" s="124">
        <f t="shared" si="67"/>
        <v>43640</v>
      </c>
      <c r="AA36" s="124">
        <f t="shared" ref="AA36:AF36" si="68">+AA35+2</f>
        <v>43647</v>
      </c>
      <c r="AB36" s="124">
        <f t="shared" si="68"/>
        <v>43654</v>
      </c>
      <c r="AC36" s="124">
        <f t="shared" si="68"/>
        <v>43661</v>
      </c>
      <c r="AD36" s="124">
        <f t="shared" si="68"/>
        <v>43668</v>
      </c>
      <c r="AE36" s="124">
        <f t="shared" si="68"/>
        <v>43675</v>
      </c>
      <c r="AF36" s="124">
        <f t="shared" si="68"/>
        <v>43682</v>
      </c>
      <c r="AG36" s="124">
        <f t="shared" ref="AG36:AP36" si="69">+AG35+2</f>
        <v>43689</v>
      </c>
      <c r="AH36" s="124">
        <f t="shared" si="69"/>
        <v>43696</v>
      </c>
      <c r="AI36" s="124">
        <f t="shared" si="69"/>
        <v>43703</v>
      </c>
      <c r="AJ36" s="124">
        <v>43712</v>
      </c>
      <c r="AK36" s="124">
        <f t="shared" si="69"/>
        <v>43717</v>
      </c>
      <c r="AL36" s="124">
        <f t="shared" si="69"/>
        <v>43727</v>
      </c>
      <c r="AM36" s="124">
        <f t="shared" si="69"/>
        <v>43731</v>
      </c>
      <c r="AN36" s="124">
        <f t="shared" si="69"/>
        <v>43738</v>
      </c>
      <c r="AO36" s="124">
        <f t="shared" si="69"/>
        <v>43745</v>
      </c>
      <c r="AP36" s="124">
        <f t="shared" si="69"/>
        <v>43752</v>
      </c>
      <c r="AQ36" s="124">
        <f t="shared" ref="AQ36:BB36" si="70">+AQ35+2</f>
        <v>43759</v>
      </c>
      <c r="AR36" s="164" t="s">
        <v>118</v>
      </c>
      <c r="AS36" s="124">
        <f t="shared" si="70"/>
        <v>43773</v>
      </c>
      <c r="AT36" s="127"/>
      <c r="AU36" s="124">
        <f t="shared" ref="AU36" si="71">+AU35+2</f>
        <v>43787</v>
      </c>
      <c r="AV36" s="124">
        <v>43796</v>
      </c>
      <c r="AW36" s="124">
        <f t="shared" si="70"/>
        <v>43801</v>
      </c>
      <c r="AX36" s="124">
        <f t="shared" si="70"/>
        <v>43814</v>
      </c>
      <c r="AY36" s="164" t="s">
        <v>118</v>
      </c>
      <c r="AZ36" s="159">
        <v>43820</v>
      </c>
      <c r="BA36" s="124">
        <f t="shared" si="70"/>
        <v>43829</v>
      </c>
      <c r="BB36" s="124">
        <f t="shared" si="70"/>
        <v>43836</v>
      </c>
      <c r="BC36" s="124">
        <f t="shared" ref="BC36:BF36" si="72">+BC35+2</f>
        <v>43843</v>
      </c>
      <c r="BD36" s="124">
        <f t="shared" si="72"/>
        <v>43850</v>
      </c>
      <c r="BE36" s="124">
        <f t="shared" si="72"/>
        <v>43857</v>
      </c>
      <c r="BF36" s="124">
        <f t="shared" si="72"/>
        <v>43864</v>
      </c>
    </row>
    <row r="37" spans="1:58" ht="15.75" customHeight="1" x14ac:dyDescent="0.2">
      <c r="A37" s="51" t="s">
        <v>128</v>
      </c>
      <c r="B37" s="36">
        <f t="shared" si="65"/>
        <v>43109</v>
      </c>
      <c r="C37" s="36">
        <f t="shared" si="65"/>
        <v>43116</v>
      </c>
      <c r="D37" s="36">
        <f t="shared" si="65"/>
        <v>43123</v>
      </c>
      <c r="E37" s="37">
        <f t="shared" si="65"/>
        <v>43495</v>
      </c>
      <c r="F37" s="38">
        <f t="shared" si="65"/>
        <v>43502</v>
      </c>
      <c r="G37" s="38">
        <f t="shared" si="65"/>
        <v>43509</v>
      </c>
      <c r="H37" s="39" t="s">
        <v>257</v>
      </c>
      <c r="I37" s="106" t="s">
        <v>258</v>
      </c>
      <c r="J37" s="106" t="s">
        <v>312</v>
      </c>
      <c r="K37" s="39" t="s">
        <v>260</v>
      </c>
      <c r="L37" s="39" t="s">
        <v>261</v>
      </c>
      <c r="M37" s="133" t="s">
        <v>261</v>
      </c>
      <c r="N37" s="124">
        <f t="shared" si="66"/>
        <v>43558</v>
      </c>
      <c r="O37" s="124">
        <f t="shared" si="66"/>
        <v>43565</v>
      </c>
      <c r="P37" s="124">
        <f t="shared" si="66"/>
        <v>43572</v>
      </c>
      <c r="Q37" s="124">
        <f t="shared" si="67"/>
        <v>43579</v>
      </c>
      <c r="R37" s="124">
        <f t="shared" si="67"/>
        <v>43586</v>
      </c>
      <c r="S37" s="124">
        <f t="shared" si="67"/>
        <v>43593</v>
      </c>
      <c r="T37" s="124">
        <f t="shared" si="67"/>
        <v>43600</v>
      </c>
      <c r="U37" s="124">
        <v>43612</v>
      </c>
      <c r="V37" s="124">
        <f t="shared" si="67"/>
        <v>43614</v>
      </c>
      <c r="W37" s="124">
        <f t="shared" si="67"/>
        <v>43621</v>
      </c>
      <c r="X37" s="124">
        <v>43630</v>
      </c>
      <c r="Y37" s="124">
        <f t="shared" si="67"/>
        <v>43635</v>
      </c>
      <c r="Z37" s="124">
        <f t="shared" si="67"/>
        <v>43642</v>
      </c>
      <c r="AA37" s="124">
        <f t="shared" ref="AA37:AF37" si="73">+AA36+2</f>
        <v>43649</v>
      </c>
      <c r="AB37" s="124">
        <f t="shared" si="73"/>
        <v>43656</v>
      </c>
      <c r="AC37" s="124">
        <f t="shared" si="73"/>
        <v>43663</v>
      </c>
      <c r="AD37" s="124">
        <f t="shared" si="73"/>
        <v>43670</v>
      </c>
      <c r="AE37" s="124">
        <f t="shared" si="73"/>
        <v>43677</v>
      </c>
      <c r="AF37" s="124">
        <f t="shared" si="73"/>
        <v>43684</v>
      </c>
      <c r="AG37" s="124">
        <f t="shared" ref="AG37:AP37" si="74">+AG36+2</f>
        <v>43691</v>
      </c>
      <c r="AH37" s="124">
        <f t="shared" si="74"/>
        <v>43698</v>
      </c>
      <c r="AI37" s="124">
        <f t="shared" si="74"/>
        <v>43705</v>
      </c>
      <c r="AJ37" s="124">
        <f t="shared" si="74"/>
        <v>43714</v>
      </c>
      <c r="AK37" s="163">
        <f t="shared" si="74"/>
        <v>43719</v>
      </c>
      <c r="AL37" s="124">
        <f t="shared" si="74"/>
        <v>43729</v>
      </c>
      <c r="AM37" s="170" t="s">
        <v>122</v>
      </c>
      <c r="AN37" s="124">
        <f t="shared" si="74"/>
        <v>43740</v>
      </c>
      <c r="AO37" s="124">
        <f t="shared" si="74"/>
        <v>43747</v>
      </c>
      <c r="AP37" s="124">
        <f t="shared" si="74"/>
        <v>43754</v>
      </c>
      <c r="AQ37" s="164" t="s">
        <v>118</v>
      </c>
      <c r="AR37" s="124">
        <v>43771</v>
      </c>
      <c r="AS37" s="124">
        <f t="shared" ref="AS37:BB37" si="75">+AS36+2</f>
        <v>43775</v>
      </c>
      <c r="AT37" s="127"/>
      <c r="AU37" s="124">
        <f t="shared" ref="AU37" si="76">+AU36+2</f>
        <v>43789</v>
      </c>
      <c r="AV37" s="124">
        <v>43798</v>
      </c>
      <c r="AW37" s="124">
        <f t="shared" si="75"/>
        <v>43803</v>
      </c>
      <c r="AX37" s="159">
        <v>43810</v>
      </c>
      <c r="AY37" s="124">
        <v>43817</v>
      </c>
      <c r="AZ37" s="124">
        <v>43824</v>
      </c>
      <c r="BA37" s="124">
        <f t="shared" si="75"/>
        <v>43831</v>
      </c>
      <c r="BB37" s="124">
        <f t="shared" si="75"/>
        <v>43838</v>
      </c>
      <c r="BC37" s="124">
        <f t="shared" ref="BC37:BF37" si="77">+BC36+2</f>
        <v>43845</v>
      </c>
      <c r="BD37" s="124">
        <f t="shared" si="77"/>
        <v>43852</v>
      </c>
      <c r="BE37" s="124">
        <f t="shared" si="77"/>
        <v>43859</v>
      </c>
      <c r="BF37" s="124">
        <f t="shared" si="77"/>
        <v>43866</v>
      </c>
    </row>
    <row r="38" spans="1:58" ht="15.75" customHeight="1" x14ac:dyDescent="0.2">
      <c r="A38" s="51" t="s">
        <v>114</v>
      </c>
      <c r="B38" s="36">
        <f>+B37+3</f>
        <v>43112</v>
      </c>
      <c r="C38" s="36">
        <f>+C37+3</f>
        <v>43119</v>
      </c>
      <c r="D38" s="36">
        <f>+D37+3</f>
        <v>43126</v>
      </c>
      <c r="E38" s="37">
        <f>+E37+3</f>
        <v>43498</v>
      </c>
      <c r="F38" s="38">
        <f>+F37+3</f>
        <v>43505</v>
      </c>
      <c r="G38" s="129" t="s">
        <v>118</v>
      </c>
      <c r="H38" s="39" t="s">
        <v>107</v>
      </c>
      <c r="I38" s="39" t="s">
        <v>240</v>
      </c>
      <c r="J38" s="39" t="s">
        <v>241</v>
      </c>
      <c r="K38" s="39" t="s">
        <v>242</v>
      </c>
      <c r="L38" s="39" t="s">
        <v>263</v>
      </c>
      <c r="M38" s="133" t="s">
        <v>263</v>
      </c>
      <c r="N38" s="124">
        <f t="shared" ref="N38:X38" si="78">+N37+3</f>
        <v>43561</v>
      </c>
      <c r="O38" s="124">
        <f t="shared" si="78"/>
        <v>43568</v>
      </c>
      <c r="P38" s="124">
        <f t="shared" si="78"/>
        <v>43575</v>
      </c>
      <c r="Q38" s="124">
        <f t="shared" si="78"/>
        <v>43582</v>
      </c>
      <c r="R38" s="124">
        <f t="shared" si="78"/>
        <v>43589</v>
      </c>
      <c r="S38" s="124">
        <f t="shared" si="78"/>
        <v>43596</v>
      </c>
      <c r="T38" s="124">
        <f t="shared" si="78"/>
        <v>43603</v>
      </c>
      <c r="U38" s="124">
        <v>43614</v>
      </c>
      <c r="V38" s="124">
        <f t="shared" si="78"/>
        <v>43617</v>
      </c>
      <c r="W38" s="124">
        <f t="shared" si="78"/>
        <v>43624</v>
      </c>
      <c r="X38" s="124">
        <f t="shared" si="78"/>
        <v>43633</v>
      </c>
      <c r="Y38" s="124">
        <f>+Y37+3</f>
        <v>43638</v>
      </c>
      <c r="Z38" s="124">
        <f>+Z37+3</f>
        <v>43645</v>
      </c>
      <c r="AA38" s="124">
        <f t="shared" ref="AA38:AF38" si="79">+AA37+3</f>
        <v>43652</v>
      </c>
      <c r="AB38" s="124">
        <f t="shared" si="79"/>
        <v>43659</v>
      </c>
      <c r="AC38" s="124">
        <f t="shared" si="79"/>
        <v>43666</v>
      </c>
      <c r="AD38" s="124">
        <f t="shared" si="79"/>
        <v>43673</v>
      </c>
      <c r="AE38" s="124">
        <f t="shared" si="79"/>
        <v>43680</v>
      </c>
      <c r="AF38" s="124">
        <f t="shared" si="79"/>
        <v>43687</v>
      </c>
      <c r="AG38" s="124">
        <f t="shared" ref="AG38:AP38" si="80">+AG37+3</f>
        <v>43694</v>
      </c>
      <c r="AH38" s="124">
        <f t="shared" si="80"/>
        <v>43701</v>
      </c>
      <c r="AI38" s="124">
        <f t="shared" si="80"/>
        <v>43708</v>
      </c>
      <c r="AJ38" s="164" t="s">
        <v>118</v>
      </c>
      <c r="AK38" s="124">
        <f t="shared" si="80"/>
        <v>43722</v>
      </c>
      <c r="AL38" s="124">
        <f t="shared" si="80"/>
        <v>43732</v>
      </c>
      <c r="AM38" s="124">
        <v>43736</v>
      </c>
      <c r="AN38" s="124">
        <f t="shared" si="80"/>
        <v>43743</v>
      </c>
      <c r="AO38" s="124">
        <f t="shared" si="80"/>
        <v>43750</v>
      </c>
      <c r="AP38" s="124">
        <f t="shared" si="80"/>
        <v>43757</v>
      </c>
      <c r="AQ38" s="164" t="s">
        <v>118</v>
      </c>
      <c r="AR38" s="124">
        <v>43772</v>
      </c>
      <c r="AS38" s="124">
        <f t="shared" ref="AS38:BB38" si="81">+AS37+3</f>
        <v>43778</v>
      </c>
      <c r="AT38" s="127"/>
      <c r="AU38" s="124">
        <f t="shared" ref="AU38" si="82">+AU37+3</f>
        <v>43792</v>
      </c>
      <c r="AV38" s="164" t="s">
        <v>118</v>
      </c>
      <c r="AW38" s="124">
        <f t="shared" si="81"/>
        <v>43806</v>
      </c>
      <c r="AX38" s="164" t="s">
        <v>118</v>
      </c>
      <c r="AY38" s="124">
        <f t="shared" si="81"/>
        <v>43820</v>
      </c>
      <c r="AZ38" s="124">
        <v>43829</v>
      </c>
      <c r="BA38" s="124">
        <f t="shared" si="81"/>
        <v>43834</v>
      </c>
      <c r="BB38" s="124">
        <f t="shared" si="81"/>
        <v>43841</v>
      </c>
      <c r="BC38" s="124">
        <f t="shared" ref="BC38:BF38" si="83">+BC37+3</f>
        <v>43848</v>
      </c>
      <c r="BD38" s="124">
        <f t="shared" si="83"/>
        <v>43855</v>
      </c>
      <c r="BE38" s="124">
        <f t="shared" si="83"/>
        <v>43862</v>
      </c>
      <c r="BF38" s="124">
        <f t="shared" si="83"/>
        <v>43869</v>
      </c>
    </row>
    <row r="39" spans="1:58" ht="15.75" customHeight="1" x14ac:dyDescent="0.2">
      <c r="A39" s="51" t="s">
        <v>264</v>
      </c>
      <c r="B39" s="36">
        <f>+B38+4</f>
        <v>43116</v>
      </c>
      <c r="C39" s="36">
        <f>+C38+4</f>
        <v>43123</v>
      </c>
      <c r="D39" s="36">
        <f>+D38+4</f>
        <v>43130</v>
      </c>
      <c r="E39" s="37">
        <f>+E38+4</f>
        <v>43502</v>
      </c>
      <c r="F39" s="38">
        <f>+F38+4</f>
        <v>43509</v>
      </c>
      <c r="G39" s="38">
        <v>43516</v>
      </c>
      <c r="H39" s="39" t="s">
        <v>258</v>
      </c>
      <c r="I39" s="39" t="s">
        <v>259</v>
      </c>
      <c r="J39" s="39" t="s">
        <v>260</v>
      </c>
      <c r="K39" s="39" t="s">
        <v>261</v>
      </c>
      <c r="L39" s="39" t="s">
        <v>164</v>
      </c>
      <c r="M39" s="133" t="s">
        <v>164</v>
      </c>
      <c r="N39" s="124">
        <f t="shared" ref="N39:X39" si="84">+N38+4</f>
        <v>43565</v>
      </c>
      <c r="O39" s="124">
        <f t="shared" si="84"/>
        <v>43572</v>
      </c>
      <c r="P39" s="124">
        <f t="shared" si="84"/>
        <v>43579</v>
      </c>
      <c r="Q39" s="124">
        <f t="shared" si="84"/>
        <v>43586</v>
      </c>
      <c r="R39" s="124">
        <f t="shared" si="84"/>
        <v>43593</v>
      </c>
      <c r="S39" s="124">
        <f t="shared" si="84"/>
        <v>43600</v>
      </c>
      <c r="T39" s="124">
        <f t="shared" si="84"/>
        <v>43607</v>
      </c>
      <c r="U39" s="155" t="s">
        <v>118</v>
      </c>
      <c r="V39" s="124">
        <f t="shared" si="84"/>
        <v>43621</v>
      </c>
      <c r="W39" s="124">
        <f t="shared" si="84"/>
        <v>43628</v>
      </c>
      <c r="X39" s="124">
        <f t="shared" si="84"/>
        <v>43637</v>
      </c>
      <c r="Y39" s="124">
        <f>+Y38+4</f>
        <v>43642</v>
      </c>
      <c r="Z39" s="124">
        <f>+Z38+4</f>
        <v>43649</v>
      </c>
      <c r="AA39" s="124">
        <f t="shared" ref="AA39:AF39" si="85">+AA38+4</f>
        <v>43656</v>
      </c>
      <c r="AB39" s="124">
        <f t="shared" si="85"/>
        <v>43663</v>
      </c>
      <c r="AC39" s="124">
        <f t="shared" si="85"/>
        <v>43670</v>
      </c>
      <c r="AD39" s="124">
        <f t="shared" si="85"/>
        <v>43677</v>
      </c>
      <c r="AE39" s="124">
        <f t="shared" si="85"/>
        <v>43684</v>
      </c>
      <c r="AF39" s="124">
        <f t="shared" si="85"/>
        <v>43691</v>
      </c>
      <c r="AG39" s="124">
        <f t="shared" ref="AG39:AP39" si="86">+AG38+4</f>
        <v>43698</v>
      </c>
      <c r="AH39" s="124">
        <f t="shared" si="86"/>
        <v>43705</v>
      </c>
      <c r="AI39" s="124">
        <f t="shared" si="86"/>
        <v>43712</v>
      </c>
      <c r="AJ39" s="124">
        <v>43719</v>
      </c>
      <c r="AK39" s="124">
        <f t="shared" si="86"/>
        <v>43726</v>
      </c>
      <c r="AL39" s="124">
        <f t="shared" si="86"/>
        <v>43736</v>
      </c>
      <c r="AM39" s="124">
        <v>43740</v>
      </c>
      <c r="AN39" s="124">
        <f t="shared" si="86"/>
        <v>43747</v>
      </c>
      <c r="AO39" s="124">
        <f t="shared" si="86"/>
        <v>43754</v>
      </c>
      <c r="AP39" s="124">
        <f t="shared" si="86"/>
        <v>43761</v>
      </c>
      <c r="AQ39" s="124">
        <v>43768</v>
      </c>
      <c r="AR39" s="124">
        <v>43776</v>
      </c>
      <c r="AS39" s="124">
        <f t="shared" ref="AS39:BB39" si="87">+AS38+4</f>
        <v>43782</v>
      </c>
      <c r="AT39" s="127"/>
      <c r="AU39" s="124">
        <f t="shared" ref="AU39" si="88">+AU38+4</f>
        <v>43796</v>
      </c>
      <c r="AV39" s="124">
        <v>43803</v>
      </c>
      <c r="AW39" s="124">
        <f t="shared" si="87"/>
        <v>43810</v>
      </c>
      <c r="AX39" s="164" t="s">
        <v>118</v>
      </c>
      <c r="AY39" s="124">
        <f t="shared" si="87"/>
        <v>43824</v>
      </c>
      <c r="AZ39" s="124">
        <f t="shared" si="87"/>
        <v>43833</v>
      </c>
      <c r="BA39" s="124">
        <f t="shared" si="87"/>
        <v>43838</v>
      </c>
      <c r="BB39" s="124">
        <f t="shared" si="87"/>
        <v>43845</v>
      </c>
      <c r="BC39" s="124">
        <f t="shared" ref="BC39:BF39" si="89">+BC38+4</f>
        <v>43852</v>
      </c>
      <c r="BD39" s="124">
        <f t="shared" si="89"/>
        <v>43859</v>
      </c>
      <c r="BE39" s="124">
        <f t="shared" si="89"/>
        <v>43866</v>
      </c>
      <c r="BF39" s="124">
        <f t="shared" si="89"/>
        <v>43873</v>
      </c>
    </row>
    <row r="40" spans="1:58" ht="15.75" customHeight="1" x14ac:dyDescent="0.2">
      <c r="A40" s="51" t="s">
        <v>266</v>
      </c>
      <c r="B40" s="36">
        <f>+B39+7</f>
        <v>43123</v>
      </c>
      <c r="C40" s="36">
        <f>+C39+7</f>
        <v>43130</v>
      </c>
      <c r="D40" s="36">
        <f>+D39+7</f>
        <v>43137</v>
      </c>
      <c r="E40" s="37">
        <f>+E39+7</f>
        <v>43509</v>
      </c>
      <c r="F40" s="38">
        <f>+F39+7</f>
        <v>43516</v>
      </c>
      <c r="G40" s="38">
        <v>43523</v>
      </c>
      <c r="H40" s="39" t="s">
        <v>259</v>
      </c>
      <c r="I40" s="39" t="s">
        <v>260</v>
      </c>
      <c r="J40" s="39" t="s">
        <v>261</v>
      </c>
      <c r="K40" s="39" t="s">
        <v>164</v>
      </c>
      <c r="L40" s="39" t="s">
        <v>165</v>
      </c>
      <c r="M40" s="133" t="s">
        <v>165</v>
      </c>
      <c r="N40" s="124">
        <f t="shared" ref="N40:X40" si="90">+N39+8</f>
        <v>43573</v>
      </c>
      <c r="O40" s="124">
        <f t="shared" si="90"/>
        <v>43580</v>
      </c>
      <c r="P40" s="124">
        <f t="shared" si="90"/>
        <v>43587</v>
      </c>
      <c r="Q40" s="124">
        <f t="shared" si="90"/>
        <v>43594</v>
      </c>
      <c r="R40" s="124">
        <f t="shared" si="90"/>
        <v>43601</v>
      </c>
      <c r="S40" s="124">
        <f t="shared" si="90"/>
        <v>43608</v>
      </c>
      <c r="T40" s="124">
        <f t="shared" si="90"/>
        <v>43615</v>
      </c>
      <c r="U40" s="124">
        <v>43623</v>
      </c>
      <c r="V40" s="124">
        <f t="shared" si="90"/>
        <v>43629</v>
      </c>
      <c r="W40" s="124">
        <f t="shared" si="90"/>
        <v>43636</v>
      </c>
      <c r="X40" s="124">
        <f t="shared" si="90"/>
        <v>43645</v>
      </c>
      <c r="Y40" s="124">
        <f>+Y39+8</f>
        <v>43650</v>
      </c>
      <c r="Z40" s="124">
        <f>+Z39+8</f>
        <v>43657</v>
      </c>
      <c r="AA40" s="124">
        <f t="shared" ref="AA40:AF40" si="91">+AA39+8</f>
        <v>43664</v>
      </c>
      <c r="AB40" s="124">
        <f t="shared" si="91"/>
        <v>43671</v>
      </c>
      <c r="AC40" s="124">
        <f t="shared" si="91"/>
        <v>43678</v>
      </c>
      <c r="AD40" s="124">
        <f t="shared" si="91"/>
        <v>43685</v>
      </c>
      <c r="AE40" s="124">
        <f t="shared" si="91"/>
        <v>43692</v>
      </c>
      <c r="AF40" s="124">
        <f t="shared" si="91"/>
        <v>43699</v>
      </c>
      <c r="AG40" s="124">
        <f t="shared" ref="AG40:AP40" si="92">+AG39+8</f>
        <v>43706</v>
      </c>
      <c r="AH40" s="124">
        <f t="shared" si="92"/>
        <v>43713</v>
      </c>
      <c r="AI40" s="124">
        <f t="shared" si="92"/>
        <v>43720</v>
      </c>
      <c r="AJ40" s="124">
        <v>43727</v>
      </c>
      <c r="AK40" s="124">
        <f t="shared" si="92"/>
        <v>43734</v>
      </c>
      <c r="AL40" s="124">
        <f t="shared" si="92"/>
        <v>43744</v>
      </c>
      <c r="AM40" s="124">
        <v>43748</v>
      </c>
      <c r="AN40" s="124">
        <f t="shared" si="92"/>
        <v>43755</v>
      </c>
      <c r="AO40" s="124">
        <f t="shared" si="92"/>
        <v>43762</v>
      </c>
      <c r="AP40" s="124">
        <f t="shared" si="92"/>
        <v>43769</v>
      </c>
      <c r="AQ40" s="124">
        <f t="shared" ref="AQ40:BB40" si="93">+AQ39+8</f>
        <v>43776</v>
      </c>
      <c r="AR40" s="124">
        <f t="shared" si="93"/>
        <v>43784</v>
      </c>
      <c r="AS40" s="124">
        <f t="shared" si="93"/>
        <v>43790</v>
      </c>
      <c r="AT40" s="127"/>
      <c r="AU40" s="124">
        <f t="shared" ref="AU40" si="94">+AU39+8</f>
        <v>43804</v>
      </c>
      <c r="AV40" s="124">
        <f t="shared" si="93"/>
        <v>43811</v>
      </c>
      <c r="AW40" s="124">
        <f t="shared" si="93"/>
        <v>43818</v>
      </c>
      <c r="AX40" s="124">
        <v>43825</v>
      </c>
      <c r="AY40" s="124">
        <v>43467</v>
      </c>
      <c r="AZ40" s="124">
        <f t="shared" si="93"/>
        <v>43841</v>
      </c>
      <c r="BA40" s="124">
        <f t="shared" si="93"/>
        <v>43846</v>
      </c>
      <c r="BB40" s="124">
        <f t="shared" si="93"/>
        <v>43853</v>
      </c>
      <c r="BC40" s="124">
        <f t="shared" ref="BC40:BF40" si="95">+BC39+8</f>
        <v>43860</v>
      </c>
      <c r="BD40" s="124">
        <f t="shared" si="95"/>
        <v>43867</v>
      </c>
      <c r="BE40" s="124">
        <f t="shared" si="95"/>
        <v>43874</v>
      </c>
      <c r="BF40" s="124">
        <f t="shared" si="95"/>
        <v>43881</v>
      </c>
    </row>
    <row r="41" spans="1:58" ht="15.75" customHeight="1" x14ac:dyDescent="0.2">
      <c r="A41" s="40" t="s">
        <v>267</v>
      </c>
      <c r="B41" s="63">
        <f>+B40+17</f>
        <v>43140</v>
      </c>
      <c r="C41" s="63">
        <f>+C40+17</f>
        <v>43147</v>
      </c>
      <c r="D41" s="63">
        <f>+D40+17</f>
        <v>43154</v>
      </c>
      <c r="E41" s="64">
        <f>+E40+17</f>
        <v>43526</v>
      </c>
      <c r="F41" s="65">
        <f>+F40+17</f>
        <v>43533</v>
      </c>
      <c r="G41" s="65">
        <v>43540</v>
      </c>
      <c r="H41" s="66" t="s">
        <v>263</v>
      </c>
      <c r="I41" s="66" t="s">
        <v>269</v>
      </c>
      <c r="J41" s="66" t="s">
        <v>270</v>
      </c>
      <c r="K41" s="66" t="s">
        <v>271</v>
      </c>
      <c r="L41" s="66" t="s">
        <v>272</v>
      </c>
      <c r="M41" s="134" t="s">
        <v>272</v>
      </c>
      <c r="N41" s="124">
        <f t="shared" ref="N41:X41" si="96">+N40+16</f>
        <v>43589</v>
      </c>
      <c r="O41" s="124">
        <f t="shared" si="96"/>
        <v>43596</v>
      </c>
      <c r="P41" s="124">
        <f t="shared" si="96"/>
        <v>43603</v>
      </c>
      <c r="Q41" s="124">
        <f t="shared" si="96"/>
        <v>43610</v>
      </c>
      <c r="R41" s="124">
        <f t="shared" si="96"/>
        <v>43617</v>
      </c>
      <c r="S41" s="124">
        <f t="shared" si="96"/>
        <v>43624</v>
      </c>
      <c r="T41" s="124">
        <f t="shared" si="96"/>
        <v>43631</v>
      </c>
      <c r="U41" s="124">
        <f t="shared" si="96"/>
        <v>43639</v>
      </c>
      <c r="V41" s="124">
        <f t="shared" si="96"/>
        <v>43645</v>
      </c>
      <c r="W41" s="124">
        <f t="shared" si="96"/>
        <v>43652</v>
      </c>
      <c r="X41" s="124">
        <f t="shared" si="96"/>
        <v>43661</v>
      </c>
      <c r="Y41" s="124">
        <f>+Y40+16</f>
        <v>43666</v>
      </c>
      <c r="Z41" s="124">
        <f>+Z40+16</f>
        <v>43673</v>
      </c>
      <c r="AA41" s="124">
        <f t="shared" ref="AA41:AF41" si="97">+AA40+16</f>
        <v>43680</v>
      </c>
      <c r="AB41" s="124">
        <f t="shared" si="97"/>
        <v>43687</v>
      </c>
      <c r="AC41" s="124">
        <f t="shared" si="97"/>
        <v>43694</v>
      </c>
      <c r="AD41" s="124">
        <f t="shared" si="97"/>
        <v>43701</v>
      </c>
      <c r="AE41" s="124">
        <f t="shared" si="97"/>
        <v>43708</v>
      </c>
      <c r="AF41" s="124">
        <f t="shared" si="97"/>
        <v>43715</v>
      </c>
      <c r="AG41" s="124">
        <f t="shared" ref="AG41:AP41" si="98">+AG40+16</f>
        <v>43722</v>
      </c>
      <c r="AH41" s="124">
        <f t="shared" si="98"/>
        <v>43729</v>
      </c>
      <c r="AI41" s="124">
        <f t="shared" si="98"/>
        <v>43736</v>
      </c>
      <c r="AJ41" s="124">
        <v>43743</v>
      </c>
      <c r="AK41" s="124">
        <f t="shared" si="98"/>
        <v>43750</v>
      </c>
      <c r="AL41" s="124">
        <f t="shared" si="98"/>
        <v>43760</v>
      </c>
      <c r="AM41" s="124">
        <v>43764</v>
      </c>
      <c r="AN41" s="124">
        <f t="shared" si="98"/>
        <v>43771</v>
      </c>
      <c r="AO41" s="124">
        <f t="shared" si="98"/>
        <v>43778</v>
      </c>
      <c r="AP41" s="124">
        <f t="shared" si="98"/>
        <v>43785</v>
      </c>
      <c r="AQ41" s="124">
        <f t="shared" ref="AQ41:BB41" si="99">+AQ40+16</f>
        <v>43792</v>
      </c>
      <c r="AR41" s="124">
        <f t="shared" si="99"/>
        <v>43800</v>
      </c>
      <c r="AS41" s="124">
        <f t="shared" si="99"/>
        <v>43806</v>
      </c>
      <c r="AT41" s="127"/>
      <c r="AU41" s="124">
        <f t="shared" ref="AU41" si="100">+AU40+16</f>
        <v>43820</v>
      </c>
      <c r="AV41" s="124">
        <f t="shared" si="99"/>
        <v>43827</v>
      </c>
      <c r="AW41" s="124">
        <f t="shared" si="99"/>
        <v>43834</v>
      </c>
      <c r="AX41" s="124">
        <f t="shared" si="99"/>
        <v>43841</v>
      </c>
      <c r="AY41" s="124">
        <f t="shared" si="99"/>
        <v>43483</v>
      </c>
      <c r="AZ41" s="124">
        <f t="shared" si="99"/>
        <v>43857</v>
      </c>
      <c r="BA41" s="124">
        <f t="shared" si="99"/>
        <v>43862</v>
      </c>
      <c r="BB41" s="124">
        <f t="shared" si="99"/>
        <v>43869</v>
      </c>
      <c r="BC41" s="124">
        <f t="shared" ref="BC41:BF41" si="101">+BC40+16</f>
        <v>43876</v>
      </c>
      <c r="BD41" s="124">
        <f t="shared" si="101"/>
        <v>43883</v>
      </c>
      <c r="BE41" s="124">
        <f t="shared" si="101"/>
        <v>43890</v>
      </c>
      <c r="BF41" s="124">
        <f t="shared" si="101"/>
        <v>43897</v>
      </c>
    </row>
    <row r="42" spans="1:58" ht="15.75" customHeight="1" x14ac:dyDescent="0.2">
      <c r="A42" s="40" t="s">
        <v>273</v>
      </c>
      <c r="B42" s="67">
        <f t="shared" ref="B42:F43" si="102">+B41+2</f>
        <v>43142</v>
      </c>
      <c r="C42" s="67">
        <f t="shared" si="102"/>
        <v>43149</v>
      </c>
      <c r="D42" s="67">
        <f t="shared" si="102"/>
        <v>43156</v>
      </c>
      <c r="E42" s="64">
        <f t="shared" si="102"/>
        <v>43528</v>
      </c>
      <c r="F42" s="65">
        <f t="shared" si="102"/>
        <v>43535</v>
      </c>
      <c r="G42" s="65">
        <v>43542</v>
      </c>
      <c r="H42" s="66" t="s">
        <v>154</v>
      </c>
      <c r="I42" s="66" t="s">
        <v>155</v>
      </c>
      <c r="J42" s="66" t="s">
        <v>156</v>
      </c>
      <c r="K42" s="66" t="s">
        <v>157</v>
      </c>
      <c r="L42" s="66" t="s">
        <v>158</v>
      </c>
      <c r="M42" s="134" t="s">
        <v>158</v>
      </c>
      <c r="N42" s="124">
        <f t="shared" ref="N42:P43" si="103">+N41+2</f>
        <v>43591</v>
      </c>
      <c r="O42" s="124">
        <f t="shared" si="103"/>
        <v>43598</v>
      </c>
      <c r="P42" s="124">
        <f t="shared" si="103"/>
        <v>43605</v>
      </c>
      <c r="Q42" s="124">
        <f t="shared" ref="Q42:Z43" si="104">+Q41+2</f>
        <v>43612</v>
      </c>
      <c r="R42" s="124">
        <f t="shared" si="104"/>
        <v>43619</v>
      </c>
      <c r="S42" s="124">
        <f t="shared" si="104"/>
        <v>43626</v>
      </c>
      <c r="T42" s="124">
        <f t="shared" si="104"/>
        <v>43633</v>
      </c>
      <c r="U42" s="124">
        <f t="shared" si="104"/>
        <v>43641</v>
      </c>
      <c r="V42" s="124">
        <f t="shared" si="104"/>
        <v>43647</v>
      </c>
      <c r="W42" s="124">
        <f t="shared" si="104"/>
        <v>43654</v>
      </c>
      <c r="X42" s="124">
        <f t="shared" si="104"/>
        <v>43663</v>
      </c>
      <c r="Y42" s="124">
        <f t="shared" si="104"/>
        <v>43668</v>
      </c>
      <c r="Z42" s="124">
        <f t="shared" si="104"/>
        <v>43675</v>
      </c>
      <c r="AA42" s="124">
        <f t="shared" ref="AA42:AF42" si="105">+AA41+2</f>
        <v>43682</v>
      </c>
      <c r="AB42" s="124">
        <f t="shared" si="105"/>
        <v>43689</v>
      </c>
      <c r="AC42" s="124">
        <f t="shared" si="105"/>
        <v>43696</v>
      </c>
      <c r="AD42" s="124">
        <f t="shared" si="105"/>
        <v>43703</v>
      </c>
      <c r="AE42" s="124">
        <f t="shared" si="105"/>
        <v>43710</v>
      </c>
      <c r="AF42" s="124">
        <f t="shared" si="105"/>
        <v>43717</v>
      </c>
      <c r="AG42" s="124">
        <f t="shared" ref="AG42:AP42" si="106">+AG41+2</f>
        <v>43724</v>
      </c>
      <c r="AH42" s="124">
        <f t="shared" si="106"/>
        <v>43731</v>
      </c>
      <c r="AI42" s="124">
        <f t="shared" si="106"/>
        <v>43738</v>
      </c>
      <c r="AJ42" s="124">
        <v>43745</v>
      </c>
      <c r="AK42" s="124">
        <f t="shared" si="106"/>
        <v>43752</v>
      </c>
      <c r="AL42" s="124">
        <f t="shared" si="106"/>
        <v>43762</v>
      </c>
      <c r="AM42" s="124">
        <v>43766</v>
      </c>
      <c r="AN42" s="124">
        <f t="shared" si="106"/>
        <v>43773</v>
      </c>
      <c r="AO42" s="124">
        <f t="shared" si="106"/>
        <v>43780</v>
      </c>
      <c r="AP42" s="124">
        <f t="shared" si="106"/>
        <v>43787</v>
      </c>
      <c r="AQ42" s="124">
        <f t="shared" ref="AQ42:BB42" si="107">+AQ41+2</f>
        <v>43794</v>
      </c>
      <c r="AR42" s="124">
        <f t="shared" si="107"/>
        <v>43802</v>
      </c>
      <c r="AS42" s="124">
        <f t="shared" si="107"/>
        <v>43808</v>
      </c>
      <c r="AT42" s="127"/>
      <c r="AU42" s="124">
        <f t="shared" ref="AU42" si="108">+AU41+2</f>
        <v>43822</v>
      </c>
      <c r="AV42" s="124">
        <f t="shared" si="107"/>
        <v>43829</v>
      </c>
      <c r="AW42" s="124">
        <f t="shared" si="107"/>
        <v>43836</v>
      </c>
      <c r="AX42" s="124">
        <f t="shared" si="107"/>
        <v>43843</v>
      </c>
      <c r="AY42" s="124">
        <f t="shared" si="107"/>
        <v>43485</v>
      </c>
      <c r="AZ42" s="124">
        <f t="shared" si="107"/>
        <v>43859</v>
      </c>
      <c r="BA42" s="124">
        <f t="shared" si="107"/>
        <v>43864</v>
      </c>
      <c r="BB42" s="124">
        <f t="shared" si="107"/>
        <v>43871</v>
      </c>
      <c r="BC42" s="124">
        <f t="shared" ref="BC42:BF42" si="109">+BC41+2</f>
        <v>43878</v>
      </c>
      <c r="BD42" s="124">
        <f t="shared" si="109"/>
        <v>43885</v>
      </c>
      <c r="BE42" s="124">
        <f t="shared" si="109"/>
        <v>43892</v>
      </c>
      <c r="BF42" s="124">
        <f t="shared" si="109"/>
        <v>43899</v>
      </c>
    </row>
    <row r="43" spans="1:58" ht="15.75" customHeight="1" x14ac:dyDescent="0.2">
      <c r="A43" s="40" t="s">
        <v>274</v>
      </c>
      <c r="B43" s="67">
        <f t="shared" si="102"/>
        <v>43144</v>
      </c>
      <c r="C43" s="67">
        <f t="shared" si="102"/>
        <v>43151</v>
      </c>
      <c r="D43" s="67">
        <f t="shared" si="102"/>
        <v>43158</v>
      </c>
      <c r="E43" s="64">
        <f t="shared" si="102"/>
        <v>43530</v>
      </c>
      <c r="F43" s="65">
        <f t="shared" si="102"/>
        <v>43537</v>
      </c>
      <c r="G43" s="65">
        <v>43544</v>
      </c>
      <c r="H43" s="66" t="s">
        <v>164</v>
      </c>
      <c r="I43" s="66" t="s">
        <v>165</v>
      </c>
      <c r="J43" s="66" t="s">
        <v>166</v>
      </c>
      <c r="K43" s="66" t="s">
        <v>167</v>
      </c>
      <c r="L43" s="66" t="s">
        <v>168</v>
      </c>
      <c r="M43" s="134" t="s">
        <v>168</v>
      </c>
      <c r="N43" s="124">
        <f t="shared" si="103"/>
        <v>43593</v>
      </c>
      <c r="O43" s="124">
        <f t="shared" si="103"/>
        <v>43600</v>
      </c>
      <c r="P43" s="124">
        <f t="shared" si="103"/>
        <v>43607</v>
      </c>
      <c r="Q43" s="124">
        <f t="shared" si="104"/>
        <v>43614</v>
      </c>
      <c r="R43" s="124">
        <f t="shared" si="104"/>
        <v>43621</v>
      </c>
      <c r="S43" s="124">
        <f t="shared" si="104"/>
        <v>43628</v>
      </c>
      <c r="T43" s="124">
        <f t="shared" si="104"/>
        <v>43635</v>
      </c>
      <c r="U43" s="124">
        <f t="shared" si="104"/>
        <v>43643</v>
      </c>
      <c r="V43" s="124">
        <f t="shared" si="104"/>
        <v>43649</v>
      </c>
      <c r="W43" s="124">
        <f t="shared" si="104"/>
        <v>43656</v>
      </c>
      <c r="X43" s="124">
        <f t="shared" si="104"/>
        <v>43665</v>
      </c>
      <c r="Y43" s="124">
        <f t="shared" si="104"/>
        <v>43670</v>
      </c>
      <c r="Z43" s="124">
        <f t="shared" si="104"/>
        <v>43677</v>
      </c>
      <c r="AA43" s="124">
        <f t="shared" ref="AA43:AF43" si="110">+AA42+2</f>
        <v>43684</v>
      </c>
      <c r="AB43" s="124">
        <f t="shared" si="110"/>
        <v>43691</v>
      </c>
      <c r="AC43" s="124">
        <f t="shared" si="110"/>
        <v>43698</v>
      </c>
      <c r="AD43" s="124">
        <f t="shared" si="110"/>
        <v>43705</v>
      </c>
      <c r="AE43" s="124">
        <f t="shared" si="110"/>
        <v>43712</v>
      </c>
      <c r="AF43" s="124">
        <f t="shared" si="110"/>
        <v>43719</v>
      </c>
      <c r="AG43" s="124">
        <f t="shared" ref="AG43:AP43" si="111">+AG42+2</f>
        <v>43726</v>
      </c>
      <c r="AH43" s="124">
        <f t="shared" si="111"/>
        <v>43733</v>
      </c>
      <c r="AI43" s="124">
        <f t="shared" si="111"/>
        <v>43740</v>
      </c>
      <c r="AJ43" s="124">
        <v>43747</v>
      </c>
      <c r="AK43" s="124">
        <f t="shared" si="111"/>
        <v>43754</v>
      </c>
      <c r="AL43" s="124">
        <f t="shared" si="111"/>
        <v>43764</v>
      </c>
      <c r="AM43" s="124">
        <v>43768</v>
      </c>
      <c r="AN43" s="124">
        <f t="shared" si="111"/>
        <v>43775</v>
      </c>
      <c r="AO43" s="124">
        <f t="shared" si="111"/>
        <v>43782</v>
      </c>
      <c r="AP43" s="124">
        <f t="shared" si="111"/>
        <v>43789</v>
      </c>
      <c r="AQ43" s="124">
        <f t="shared" ref="AQ43:BB43" si="112">+AQ42+2</f>
        <v>43796</v>
      </c>
      <c r="AR43" s="124">
        <f t="shared" si="112"/>
        <v>43804</v>
      </c>
      <c r="AS43" s="124">
        <f t="shared" si="112"/>
        <v>43810</v>
      </c>
      <c r="AT43" s="127"/>
      <c r="AU43" s="124">
        <f t="shared" ref="AU43" si="113">+AU42+2</f>
        <v>43824</v>
      </c>
      <c r="AV43" s="124">
        <f t="shared" si="112"/>
        <v>43831</v>
      </c>
      <c r="AW43" s="124">
        <f t="shared" si="112"/>
        <v>43838</v>
      </c>
      <c r="AX43" s="124">
        <f t="shared" si="112"/>
        <v>43845</v>
      </c>
      <c r="AY43" s="124">
        <f t="shared" si="112"/>
        <v>43487</v>
      </c>
      <c r="AZ43" s="124">
        <f t="shared" si="112"/>
        <v>43861</v>
      </c>
      <c r="BA43" s="124">
        <f t="shared" si="112"/>
        <v>43866</v>
      </c>
      <c r="BB43" s="124">
        <f t="shared" si="112"/>
        <v>43873</v>
      </c>
      <c r="BC43" s="124">
        <f t="shared" ref="BC43:BF43" si="114">+BC42+2</f>
        <v>43880</v>
      </c>
      <c r="BD43" s="124">
        <f t="shared" si="114"/>
        <v>43887</v>
      </c>
      <c r="BE43" s="124">
        <f t="shared" si="114"/>
        <v>43894</v>
      </c>
      <c r="BF43" s="124">
        <f t="shared" si="114"/>
        <v>43901</v>
      </c>
    </row>
    <row r="44" spans="1:58" ht="15.75" customHeight="1" x14ac:dyDescent="0.2">
      <c r="A44" s="40" t="s">
        <v>275</v>
      </c>
      <c r="B44" s="67">
        <f>+B43+3</f>
        <v>43147</v>
      </c>
      <c r="C44" s="67">
        <f>+C43+3</f>
        <v>43154</v>
      </c>
      <c r="D44" s="67">
        <f>+D43+3</f>
        <v>43161</v>
      </c>
      <c r="E44" s="64">
        <f>+E43+3</f>
        <v>43533</v>
      </c>
      <c r="F44" s="65">
        <f>+F43+3</f>
        <v>43540</v>
      </c>
      <c r="G44" s="65">
        <v>43547</v>
      </c>
      <c r="H44" s="66" t="s">
        <v>269</v>
      </c>
      <c r="I44" s="66" t="s">
        <v>270</v>
      </c>
      <c r="J44" s="66" t="s">
        <v>271</v>
      </c>
      <c r="K44" s="66" t="s">
        <v>272</v>
      </c>
      <c r="L44" s="66" t="s">
        <v>276</v>
      </c>
      <c r="M44" s="134" t="s">
        <v>276</v>
      </c>
      <c r="N44" s="124">
        <f t="shared" ref="N44:X44" si="115">+N43+4</f>
        <v>43597</v>
      </c>
      <c r="O44" s="124">
        <f t="shared" si="115"/>
        <v>43604</v>
      </c>
      <c r="P44" s="124">
        <f t="shared" si="115"/>
        <v>43611</v>
      </c>
      <c r="Q44" s="124">
        <f t="shared" si="115"/>
        <v>43618</v>
      </c>
      <c r="R44" s="124">
        <f t="shared" si="115"/>
        <v>43625</v>
      </c>
      <c r="S44" s="124">
        <f t="shared" si="115"/>
        <v>43632</v>
      </c>
      <c r="T44" s="124">
        <f t="shared" si="115"/>
        <v>43639</v>
      </c>
      <c r="U44" s="124">
        <f t="shared" si="115"/>
        <v>43647</v>
      </c>
      <c r="V44" s="124">
        <f t="shared" si="115"/>
        <v>43653</v>
      </c>
      <c r="W44" s="124">
        <f t="shared" si="115"/>
        <v>43660</v>
      </c>
      <c r="X44" s="124">
        <f t="shared" si="115"/>
        <v>43669</v>
      </c>
      <c r="Y44" s="124">
        <f>+Y43+4</f>
        <v>43674</v>
      </c>
      <c r="Z44" s="124">
        <f>+Z43+4</f>
        <v>43681</v>
      </c>
      <c r="AA44" s="124">
        <f t="shared" ref="AA44:AF44" si="116">+AA43+4</f>
        <v>43688</v>
      </c>
      <c r="AB44" s="124">
        <f t="shared" si="116"/>
        <v>43695</v>
      </c>
      <c r="AC44" s="124">
        <f t="shared" si="116"/>
        <v>43702</v>
      </c>
      <c r="AD44" s="124">
        <f t="shared" si="116"/>
        <v>43709</v>
      </c>
      <c r="AE44" s="124">
        <f t="shared" si="116"/>
        <v>43716</v>
      </c>
      <c r="AF44" s="124">
        <f t="shared" si="116"/>
        <v>43723</v>
      </c>
      <c r="AG44" s="124">
        <f t="shared" ref="AG44:AP44" si="117">+AG43+4</f>
        <v>43730</v>
      </c>
      <c r="AH44" s="124">
        <f t="shared" si="117"/>
        <v>43737</v>
      </c>
      <c r="AI44" s="124">
        <f t="shared" si="117"/>
        <v>43744</v>
      </c>
      <c r="AJ44" s="124">
        <v>43751</v>
      </c>
      <c r="AK44" s="124">
        <f t="shared" si="117"/>
        <v>43758</v>
      </c>
      <c r="AL44" s="124">
        <f t="shared" si="117"/>
        <v>43768</v>
      </c>
      <c r="AM44" s="124">
        <v>43772</v>
      </c>
      <c r="AN44" s="124">
        <f t="shared" si="117"/>
        <v>43779</v>
      </c>
      <c r="AO44" s="124">
        <f t="shared" si="117"/>
        <v>43786</v>
      </c>
      <c r="AP44" s="124">
        <f t="shared" si="117"/>
        <v>43793</v>
      </c>
      <c r="AQ44" s="124">
        <f t="shared" ref="AQ44:BB44" si="118">+AQ43+4</f>
        <v>43800</v>
      </c>
      <c r="AR44" s="124">
        <f t="shared" si="118"/>
        <v>43808</v>
      </c>
      <c r="AS44" s="124">
        <f t="shared" si="118"/>
        <v>43814</v>
      </c>
      <c r="AT44" s="127"/>
      <c r="AU44" s="124">
        <f t="shared" ref="AU44" si="119">+AU43+4</f>
        <v>43828</v>
      </c>
      <c r="AV44" s="124">
        <f t="shared" si="118"/>
        <v>43835</v>
      </c>
      <c r="AW44" s="124">
        <f t="shared" si="118"/>
        <v>43842</v>
      </c>
      <c r="AX44" s="124">
        <f t="shared" si="118"/>
        <v>43849</v>
      </c>
      <c r="AY44" s="124">
        <f t="shared" si="118"/>
        <v>43491</v>
      </c>
      <c r="AZ44" s="124">
        <f t="shared" si="118"/>
        <v>43865</v>
      </c>
      <c r="BA44" s="124">
        <f t="shared" si="118"/>
        <v>43870</v>
      </c>
      <c r="BB44" s="124">
        <f t="shared" si="118"/>
        <v>43877</v>
      </c>
      <c r="BC44" s="124">
        <f t="shared" ref="BC44:BF44" si="120">+BC43+4</f>
        <v>43884</v>
      </c>
      <c r="BD44" s="124">
        <f t="shared" si="120"/>
        <v>43891</v>
      </c>
      <c r="BE44" s="124">
        <f t="shared" si="120"/>
        <v>43898</v>
      </c>
      <c r="BF44" s="124">
        <f t="shared" si="120"/>
        <v>43905</v>
      </c>
    </row>
    <row r="45" spans="1:58" ht="15.75" customHeight="1" x14ac:dyDescent="0.2">
      <c r="A45" s="40" t="s">
        <v>277</v>
      </c>
      <c r="B45" s="67">
        <f>+B44+2</f>
        <v>43149</v>
      </c>
      <c r="C45" s="67">
        <f>+C44+2</f>
        <v>43156</v>
      </c>
      <c r="D45" s="67">
        <f>+D44+2</f>
        <v>43163</v>
      </c>
      <c r="E45" s="64">
        <f>+E44+2</f>
        <v>43535</v>
      </c>
      <c r="F45" s="65">
        <f>+F44+2</f>
        <v>43542</v>
      </c>
      <c r="G45" s="65">
        <v>43549</v>
      </c>
      <c r="H45" s="66" t="s">
        <v>155</v>
      </c>
      <c r="I45" s="66" t="s">
        <v>156</v>
      </c>
      <c r="J45" s="66" t="s">
        <v>157</v>
      </c>
      <c r="K45" s="66" t="s">
        <v>158</v>
      </c>
      <c r="L45" s="66" t="s">
        <v>279</v>
      </c>
      <c r="M45" s="134" t="s">
        <v>279</v>
      </c>
      <c r="N45" s="124">
        <f t="shared" ref="N45:X45" si="121">+N44+3</f>
        <v>43600</v>
      </c>
      <c r="O45" s="124">
        <f t="shared" si="121"/>
        <v>43607</v>
      </c>
      <c r="P45" s="124">
        <f t="shared" si="121"/>
        <v>43614</v>
      </c>
      <c r="Q45" s="124">
        <f t="shared" si="121"/>
        <v>43621</v>
      </c>
      <c r="R45" s="124">
        <f t="shared" si="121"/>
        <v>43628</v>
      </c>
      <c r="S45" s="124">
        <f t="shared" si="121"/>
        <v>43635</v>
      </c>
      <c r="T45" s="124">
        <f t="shared" si="121"/>
        <v>43642</v>
      </c>
      <c r="U45" s="124">
        <f t="shared" si="121"/>
        <v>43650</v>
      </c>
      <c r="V45" s="124">
        <f t="shared" si="121"/>
        <v>43656</v>
      </c>
      <c r="W45" s="124">
        <f t="shared" si="121"/>
        <v>43663</v>
      </c>
      <c r="X45" s="124">
        <f t="shared" si="121"/>
        <v>43672</v>
      </c>
      <c r="Y45" s="124">
        <f>+Y44+3</f>
        <v>43677</v>
      </c>
      <c r="Z45" s="124">
        <f>+Z44+3</f>
        <v>43684</v>
      </c>
      <c r="AA45" s="124">
        <f t="shared" ref="AA45:AF45" si="122">+AA44+3</f>
        <v>43691</v>
      </c>
      <c r="AB45" s="124">
        <f t="shared" si="122"/>
        <v>43698</v>
      </c>
      <c r="AC45" s="124">
        <f t="shared" si="122"/>
        <v>43705</v>
      </c>
      <c r="AD45" s="124">
        <f t="shared" si="122"/>
        <v>43712</v>
      </c>
      <c r="AE45" s="124">
        <f t="shared" si="122"/>
        <v>43719</v>
      </c>
      <c r="AF45" s="124">
        <f t="shared" si="122"/>
        <v>43726</v>
      </c>
      <c r="AG45" s="124">
        <f t="shared" ref="AG45:AP45" si="123">+AG44+3</f>
        <v>43733</v>
      </c>
      <c r="AH45" s="124">
        <f t="shared" si="123"/>
        <v>43740</v>
      </c>
      <c r="AI45" s="124">
        <f t="shared" si="123"/>
        <v>43747</v>
      </c>
      <c r="AJ45" s="124">
        <v>43754</v>
      </c>
      <c r="AK45" s="124">
        <f t="shared" si="123"/>
        <v>43761</v>
      </c>
      <c r="AL45" s="124">
        <f t="shared" si="123"/>
        <v>43771</v>
      </c>
      <c r="AM45" s="124">
        <v>43775</v>
      </c>
      <c r="AN45" s="124">
        <f t="shared" si="123"/>
        <v>43782</v>
      </c>
      <c r="AO45" s="124">
        <f t="shared" si="123"/>
        <v>43789</v>
      </c>
      <c r="AP45" s="124">
        <f t="shared" si="123"/>
        <v>43796</v>
      </c>
      <c r="AQ45" s="124">
        <f t="shared" ref="AQ45:BB45" si="124">+AQ44+3</f>
        <v>43803</v>
      </c>
      <c r="AR45" s="124">
        <f t="shared" si="124"/>
        <v>43811</v>
      </c>
      <c r="AS45" s="124">
        <f t="shared" si="124"/>
        <v>43817</v>
      </c>
      <c r="AT45" s="127"/>
      <c r="AU45" s="124">
        <f t="shared" ref="AU45" si="125">+AU44+3</f>
        <v>43831</v>
      </c>
      <c r="AV45" s="124">
        <f t="shared" si="124"/>
        <v>43838</v>
      </c>
      <c r="AW45" s="124">
        <f t="shared" si="124"/>
        <v>43845</v>
      </c>
      <c r="AX45" s="124">
        <f t="shared" si="124"/>
        <v>43852</v>
      </c>
      <c r="AY45" s="124">
        <f t="shared" si="124"/>
        <v>43494</v>
      </c>
      <c r="AZ45" s="124">
        <f t="shared" si="124"/>
        <v>43868</v>
      </c>
      <c r="BA45" s="124">
        <f t="shared" si="124"/>
        <v>43873</v>
      </c>
      <c r="BB45" s="124">
        <f t="shared" si="124"/>
        <v>43880</v>
      </c>
      <c r="BC45" s="124">
        <f t="shared" ref="BC45:BF45" si="126">+BC44+3</f>
        <v>43887</v>
      </c>
      <c r="BD45" s="124">
        <f t="shared" si="126"/>
        <v>43894</v>
      </c>
      <c r="BE45" s="124">
        <f t="shared" si="126"/>
        <v>43901</v>
      </c>
      <c r="BF45" s="124">
        <f t="shared" si="126"/>
        <v>43908</v>
      </c>
    </row>
    <row r="46" spans="1:58" ht="15.75" customHeight="1" x14ac:dyDescent="0.2">
      <c r="A46" s="40" t="s">
        <v>138</v>
      </c>
      <c r="B46" s="67">
        <f>+B45+1</f>
        <v>43150</v>
      </c>
      <c r="C46" s="67">
        <f>+C45+1</f>
        <v>43157</v>
      </c>
      <c r="D46" s="67">
        <f>+D45+1</f>
        <v>43164</v>
      </c>
      <c r="E46" s="64">
        <f>+E45+1</f>
        <v>43536</v>
      </c>
      <c r="F46" s="65">
        <f>+F45+1</f>
        <v>43543</v>
      </c>
      <c r="G46" s="65">
        <v>43550</v>
      </c>
      <c r="H46" s="66" t="s">
        <v>135</v>
      </c>
      <c r="I46" s="66" t="s">
        <v>136</v>
      </c>
      <c r="J46" s="66" t="s">
        <v>137</v>
      </c>
      <c r="K46" s="66" t="s">
        <v>282</v>
      </c>
      <c r="L46" s="66" t="s">
        <v>283</v>
      </c>
      <c r="M46" s="134" t="s">
        <v>283</v>
      </c>
      <c r="N46" s="124">
        <f t="shared" ref="N46:X46" si="127">+N45+2</f>
        <v>43602</v>
      </c>
      <c r="O46" s="124">
        <f t="shared" si="127"/>
        <v>43609</v>
      </c>
      <c r="P46" s="124">
        <f t="shared" si="127"/>
        <v>43616</v>
      </c>
      <c r="Q46" s="124">
        <f t="shared" si="127"/>
        <v>43623</v>
      </c>
      <c r="R46" s="124">
        <f t="shared" si="127"/>
        <v>43630</v>
      </c>
      <c r="S46" s="124">
        <f t="shared" si="127"/>
        <v>43637</v>
      </c>
      <c r="T46" s="124">
        <f t="shared" si="127"/>
        <v>43644</v>
      </c>
      <c r="U46" s="124">
        <f t="shared" si="127"/>
        <v>43652</v>
      </c>
      <c r="V46" s="124">
        <f t="shared" si="127"/>
        <v>43658</v>
      </c>
      <c r="W46" s="124">
        <f t="shared" si="127"/>
        <v>43665</v>
      </c>
      <c r="X46" s="124">
        <f t="shared" si="127"/>
        <v>43674</v>
      </c>
      <c r="Y46" s="124">
        <f>+Y45+2</f>
        <v>43679</v>
      </c>
      <c r="Z46" s="124">
        <f>+Z45+2</f>
        <v>43686</v>
      </c>
      <c r="AA46" s="124">
        <f t="shared" ref="AA46:AF46" si="128">+AA45+2</f>
        <v>43693</v>
      </c>
      <c r="AB46" s="124">
        <f t="shared" si="128"/>
        <v>43700</v>
      </c>
      <c r="AC46" s="124">
        <f t="shared" si="128"/>
        <v>43707</v>
      </c>
      <c r="AD46" s="124">
        <f t="shared" si="128"/>
        <v>43714</v>
      </c>
      <c r="AE46" s="124">
        <f t="shared" si="128"/>
        <v>43721</v>
      </c>
      <c r="AF46" s="124">
        <f t="shared" si="128"/>
        <v>43728</v>
      </c>
      <c r="AG46" s="124">
        <f t="shared" ref="AG46:AP46" si="129">+AG45+2</f>
        <v>43735</v>
      </c>
      <c r="AH46" s="124">
        <f t="shared" si="129"/>
        <v>43742</v>
      </c>
      <c r="AI46" s="124">
        <f t="shared" si="129"/>
        <v>43749</v>
      </c>
      <c r="AJ46" s="124">
        <v>43756</v>
      </c>
      <c r="AK46" s="124">
        <f t="shared" si="129"/>
        <v>43763</v>
      </c>
      <c r="AL46" s="124">
        <f t="shared" si="129"/>
        <v>43773</v>
      </c>
      <c r="AM46" s="124">
        <v>43777</v>
      </c>
      <c r="AN46" s="124">
        <f t="shared" si="129"/>
        <v>43784</v>
      </c>
      <c r="AO46" s="124">
        <f t="shared" si="129"/>
        <v>43791</v>
      </c>
      <c r="AP46" s="124">
        <f t="shared" si="129"/>
        <v>43798</v>
      </c>
      <c r="AQ46" s="124">
        <f t="shared" ref="AQ46:BB46" si="130">+AQ45+2</f>
        <v>43805</v>
      </c>
      <c r="AR46" s="124">
        <f t="shared" si="130"/>
        <v>43813</v>
      </c>
      <c r="AS46" s="124">
        <f t="shared" si="130"/>
        <v>43819</v>
      </c>
      <c r="AT46" s="127"/>
      <c r="AU46" s="124">
        <f t="shared" ref="AU46" si="131">+AU45+2</f>
        <v>43833</v>
      </c>
      <c r="AV46" s="124">
        <f t="shared" si="130"/>
        <v>43840</v>
      </c>
      <c r="AW46" s="124">
        <f t="shared" si="130"/>
        <v>43847</v>
      </c>
      <c r="AX46" s="124">
        <f t="shared" si="130"/>
        <v>43854</v>
      </c>
      <c r="AY46" s="124">
        <f t="shared" si="130"/>
        <v>43496</v>
      </c>
      <c r="AZ46" s="124">
        <f t="shared" si="130"/>
        <v>43870</v>
      </c>
      <c r="BA46" s="124">
        <f t="shared" si="130"/>
        <v>43875</v>
      </c>
      <c r="BB46" s="124">
        <f t="shared" si="130"/>
        <v>43882</v>
      </c>
      <c r="BC46" s="124">
        <f t="shared" ref="BC46:BF46" si="132">+BC45+2</f>
        <v>43889</v>
      </c>
      <c r="BD46" s="124">
        <f t="shared" si="132"/>
        <v>43896</v>
      </c>
      <c r="BE46" s="124">
        <f t="shared" si="132"/>
        <v>43903</v>
      </c>
      <c r="BF46" s="124">
        <f t="shared" si="132"/>
        <v>43910</v>
      </c>
    </row>
    <row r="47" spans="1:58" ht="15.75" customHeight="1" x14ac:dyDescent="0.2">
      <c r="A47" s="40" t="s">
        <v>159</v>
      </c>
      <c r="B47" s="67">
        <f>+B46+3</f>
        <v>43153</v>
      </c>
      <c r="C47" s="67">
        <f>+C46+3</f>
        <v>43160</v>
      </c>
      <c r="D47" s="67">
        <f>+D46+3</f>
        <v>43167</v>
      </c>
      <c r="E47" s="64">
        <f>+E46+3</f>
        <v>43539</v>
      </c>
      <c r="F47" s="65">
        <f>+F46+3</f>
        <v>43546</v>
      </c>
      <c r="G47" s="65">
        <v>43553</v>
      </c>
      <c r="H47" s="66" t="s">
        <v>145</v>
      </c>
      <c r="I47" s="66" t="s">
        <v>146</v>
      </c>
      <c r="J47" s="66" t="s">
        <v>147</v>
      </c>
      <c r="K47" s="66" t="s">
        <v>286</v>
      </c>
      <c r="L47" s="66" t="s">
        <v>287</v>
      </c>
      <c r="M47" s="134" t="s">
        <v>287</v>
      </c>
      <c r="N47" s="124">
        <f t="shared" ref="N47:X47" si="133">+N46+4</f>
        <v>43606</v>
      </c>
      <c r="O47" s="124">
        <f t="shared" si="133"/>
        <v>43613</v>
      </c>
      <c r="P47" s="124">
        <f t="shared" si="133"/>
        <v>43620</v>
      </c>
      <c r="Q47" s="124">
        <f t="shared" si="133"/>
        <v>43627</v>
      </c>
      <c r="R47" s="124">
        <f t="shared" si="133"/>
        <v>43634</v>
      </c>
      <c r="S47" s="124">
        <f t="shared" si="133"/>
        <v>43641</v>
      </c>
      <c r="T47" s="124">
        <f t="shared" si="133"/>
        <v>43648</v>
      </c>
      <c r="U47" s="124">
        <f t="shared" si="133"/>
        <v>43656</v>
      </c>
      <c r="V47" s="124">
        <f t="shared" si="133"/>
        <v>43662</v>
      </c>
      <c r="W47" s="124">
        <f t="shared" si="133"/>
        <v>43669</v>
      </c>
      <c r="X47" s="124">
        <f t="shared" si="133"/>
        <v>43678</v>
      </c>
      <c r="Y47" s="124">
        <f>+Y46+4</f>
        <v>43683</v>
      </c>
      <c r="Z47" s="124">
        <f>+Z46+4</f>
        <v>43690</v>
      </c>
      <c r="AA47" s="124">
        <f t="shared" ref="AA47:AF47" si="134">+AA46+4</f>
        <v>43697</v>
      </c>
      <c r="AB47" s="124">
        <f t="shared" si="134"/>
        <v>43704</v>
      </c>
      <c r="AC47" s="124">
        <f t="shared" si="134"/>
        <v>43711</v>
      </c>
      <c r="AD47" s="124">
        <f t="shared" si="134"/>
        <v>43718</v>
      </c>
      <c r="AE47" s="124">
        <f t="shared" si="134"/>
        <v>43725</v>
      </c>
      <c r="AF47" s="124">
        <f t="shared" si="134"/>
        <v>43732</v>
      </c>
      <c r="AG47" s="124">
        <f t="shared" ref="AG47:AP47" si="135">+AG46+4</f>
        <v>43739</v>
      </c>
      <c r="AH47" s="124">
        <f t="shared" si="135"/>
        <v>43746</v>
      </c>
      <c r="AI47" s="124">
        <f t="shared" si="135"/>
        <v>43753</v>
      </c>
      <c r="AJ47" s="124">
        <v>43760</v>
      </c>
      <c r="AK47" s="124">
        <f t="shared" si="135"/>
        <v>43767</v>
      </c>
      <c r="AL47" s="124">
        <f t="shared" si="135"/>
        <v>43777</v>
      </c>
      <c r="AM47" s="124">
        <v>43781</v>
      </c>
      <c r="AN47" s="124">
        <f t="shared" si="135"/>
        <v>43788</v>
      </c>
      <c r="AO47" s="124">
        <f t="shared" si="135"/>
        <v>43795</v>
      </c>
      <c r="AP47" s="124">
        <f t="shared" si="135"/>
        <v>43802</v>
      </c>
      <c r="AQ47" s="124">
        <f t="shared" ref="AQ47:BB47" si="136">+AQ46+4</f>
        <v>43809</v>
      </c>
      <c r="AR47" s="124">
        <f t="shared" si="136"/>
        <v>43817</v>
      </c>
      <c r="AS47" s="124">
        <f t="shared" si="136"/>
        <v>43823</v>
      </c>
      <c r="AT47" s="127"/>
      <c r="AU47" s="124">
        <f t="shared" ref="AU47" si="137">+AU46+4</f>
        <v>43837</v>
      </c>
      <c r="AV47" s="124">
        <f t="shared" si="136"/>
        <v>43844</v>
      </c>
      <c r="AW47" s="124">
        <f t="shared" si="136"/>
        <v>43851</v>
      </c>
      <c r="AX47" s="124">
        <f t="shared" si="136"/>
        <v>43858</v>
      </c>
      <c r="AY47" s="124">
        <f t="shared" si="136"/>
        <v>43500</v>
      </c>
      <c r="AZ47" s="124">
        <f t="shared" si="136"/>
        <v>43874</v>
      </c>
      <c r="BA47" s="124">
        <f t="shared" si="136"/>
        <v>43879</v>
      </c>
      <c r="BB47" s="124">
        <f t="shared" si="136"/>
        <v>43886</v>
      </c>
      <c r="BC47" s="124">
        <f t="shared" ref="BC47:BF47" si="138">+BC46+4</f>
        <v>43893</v>
      </c>
      <c r="BD47" s="124">
        <f t="shared" si="138"/>
        <v>43900</v>
      </c>
      <c r="BE47" s="124">
        <f t="shared" si="138"/>
        <v>43907</v>
      </c>
      <c r="BF47" s="124">
        <f t="shared" si="138"/>
        <v>43914</v>
      </c>
    </row>
    <row r="48" spans="1:58" ht="15.75" customHeight="1" x14ac:dyDescent="0.2">
      <c r="A48" s="40" t="s">
        <v>273</v>
      </c>
      <c r="B48" s="67">
        <f>+B47+2</f>
        <v>43155</v>
      </c>
      <c r="C48" s="67">
        <f>+C47+2</f>
        <v>43162</v>
      </c>
      <c r="D48" s="67">
        <f>+D47+2</f>
        <v>43169</v>
      </c>
      <c r="E48" s="64">
        <f>+E47+2</f>
        <v>43541</v>
      </c>
      <c r="F48" s="65">
        <f>+F47+2</f>
        <v>43548</v>
      </c>
      <c r="G48" s="65">
        <v>43555</v>
      </c>
      <c r="H48" s="66" t="s">
        <v>175</v>
      </c>
      <c r="I48" s="66" t="s">
        <v>176</v>
      </c>
      <c r="J48" s="66" t="s">
        <v>177</v>
      </c>
      <c r="K48" s="66" t="s">
        <v>178</v>
      </c>
      <c r="L48" s="66" t="s">
        <v>290</v>
      </c>
      <c r="M48" s="134" t="s">
        <v>290</v>
      </c>
      <c r="N48" s="124">
        <f t="shared" ref="N48:X48" si="139">+N47+2</f>
        <v>43608</v>
      </c>
      <c r="O48" s="124">
        <f t="shared" si="139"/>
        <v>43615</v>
      </c>
      <c r="P48" s="124">
        <f t="shared" si="139"/>
        <v>43622</v>
      </c>
      <c r="Q48" s="124">
        <f t="shared" si="139"/>
        <v>43629</v>
      </c>
      <c r="R48" s="124">
        <f t="shared" si="139"/>
        <v>43636</v>
      </c>
      <c r="S48" s="124">
        <f t="shared" si="139"/>
        <v>43643</v>
      </c>
      <c r="T48" s="124">
        <f t="shared" si="139"/>
        <v>43650</v>
      </c>
      <c r="U48" s="124">
        <f t="shared" si="139"/>
        <v>43658</v>
      </c>
      <c r="V48" s="124">
        <f t="shared" si="139"/>
        <v>43664</v>
      </c>
      <c r="W48" s="124">
        <f t="shared" si="139"/>
        <v>43671</v>
      </c>
      <c r="X48" s="124">
        <f t="shared" si="139"/>
        <v>43680</v>
      </c>
      <c r="Y48" s="124">
        <f>+Y47+2</f>
        <v>43685</v>
      </c>
      <c r="Z48" s="124">
        <f>+Z47+2</f>
        <v>43692</v>
      </c>
      <c r="AA48" s="124">
        <f t="shared" ref="AA48:AF48" si="140">+AA47+2</f>
        <v>43699</v>
      </c>
      <c r="AB48" s="124">
        <f t="shared" si="140"/>
        <v>43706</v>
      </c>
      <c r="AC48" s="124">
        <f t="shared" si="140"/>
        <v>43713</v>
      </c>
      <c r="AD48" s="124">
        <f t="shared" si="140"/>
        <v>43720</v>
      </c>
      <c r="AE48" s="124">
        <f t="shared" si="140"/>
        <v>43727</v>
      </c>
      <c r="AF48" s="124">
        <f t="shared" si="140"/>
        <v>43734</v>
      </c>
      <c r="AG48" s="124">
        <f t="shared" ref="AG48:AP48" si="141">+AG47+2</f>
        <v>43741</v>
      </c>
      <c r="AH48" s="124">
        <f t="shared" si="141"/>
        <v>43748</v>
      </c>
      <c r="AI48" s="124">
        <f t="shared" si="141"/>
        <v>43755</v>
      </c>
      <c r="AJ48" s="124">
        <v>43762</v>
      </c>
      <c r="AK48" s="124">
        <f t="shared" si="141"/>
        <v>43769</v>
      </c>
      <c r="AL48" s="124">
        <f t="shared" si="141"/>
        <v>43779</v>
      </c>
      <c r="AM48" s="124">
        <v>43783</v>
      </c>
      <c r="AN48" s="124">
        <f t="shared" si="141"/>
        <v>43790</v>
      </c>
      <c r="AO48" s="124">
        <f t="shared" si="141"/>
        <v>43797</v>
      </c>
      <c r="AP48" s="124">
        <f t="shared" si="141"/>
        <v>43804</v>
      </c>
      <c r="AQ48" s="124">
        <f t="shared" ref="AQ48:BB48" si="142">+AQ47+2</f>
        <v>43811</v>
      </c>
      <c r="AR48" s="124">
        <f t="shared" si="142"/>
        <v>43819</v>
      </c>
      <c r="AS48" s="124">
        <f t="shared" si="142"/>
        <v>43825</v>
      </c>
      <c r="AT48" s="127"/>
      <c r="AU48" s="124">
        <f t="shared" ref="AU48" si="143">+AU47+2</f>
        <v>43839</v>
      </c>
      <c r="AV48" s="124">
        <f t="shared" si="142"/>
        <v>43846</v>
      </c>
      <c r="AW48" s="124">
        <f t="shared" si="142"/>
        <v>43853</v>
      </c>
      <c r="AX48" s="124">
        <f t="shared" si="142"/>
        <v>43860</v>
      </c>
      <c r="AY48" s="124">
        <f t="shared" si="142"/>
        <v>43502</v>
      </c>
      <c r="AZ48" s="124">
        <f t="shared" si="142"/>
        <v>43876</v>
      </c>
      <c r="BA48" s="124">
        <f t="shared" si="142"/>
        <v>43881</v>
      </c>
      <c r="BB48" s="124">
        <f t="shared" si="142"/>
        <v>43888</v>
      </c>
      <c r="BC48" s="124">
        <f t="shared" ref="BC48:BF48" si="144">+BC47+2</f>
        <v>43895</v>
      </c>
      <c r="BD48" s="124">
        <f t="shared" si="144"/>
        <v>43902</v>
      </c>
      <c r="BE48" s="124">
        <f t="shared" si="144"/>
        <v>43909</v>
      </c>
      <c r="BF48" s="124">
        <f t="shared" si="144"/>
        <v>43916</v>
      </c>
    </row>
    <row r="49" spans="1:58" ht="18.75" customHeight="1" x14ac:dyDescent="0.2">
      <c r="A49" s="77"/>
      <c r="B49" s="83"/>
      <c r="C49" s="83"/>
      <c r="D49" s="83"/>
      <c r="E49" s="94"/>
      <c r="F49" s="95"/>
      <c r="G49" s="95"/>
      <c r="H49" s="95"/>
      <c r="I49" s="95"/>
      <c r="J49" s="95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171" t="s">
        <v>459</v>
      </c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</row>
    <row r="50" spans="1:58" ht="10.5" customHeight="1" x14ac:dyDescent="0.2">
      <c r="A50" s="1"/>
      <c r="B50" s="1"/>
      <c r="C50" s="1"/>
      <c r="D50" s="1"/>
      <c r="E50" s="97"/>
      <c r="F50" s="97"/>
      <c r="G50" s="97"/>
      <c r="H50" s="97"/>
      <c r="I50" s="97"/>
      <c r="J50" s="97"/>
      <c r="K50" s="2"/>
      <c r="L50" s="2"/>
      <c r="M50" s="2"/>
      <c r="N50" s="2"/>
      <c r="O50" s="2"/>
    </row>
    <row r="51" spans="1:58" ht="10.5" customHeight="1" x14ac:dyDescent="0.2">
      <c r="A51" s="1"/>
      <c r="B51" s="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58" ht="10.5" customHeight="1" x14ac:dyDescent="0.2">
      <c r="A52" s="1"/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58" ht="10.5" customHeight="1" x14ac:dyDescent="0.2">
      <c r="A53" s="1"/>
      <c r="B53" s="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58" ht="10.5" customHeight="1" x14ac:dyDescent="0.2">
      <c r="A54" s="1"/>
      <c r="B54" s="1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58" ht="10.5" customHeight="1" x14ac:dyDescent="0.2">
      <c r="A55" s="1"/>
      <c r="B55" s="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58" ht="10.5" customHeight="1" x14ac:dyDescent="0.2">
      <c r="A56" s="1"/>
      <c r="B56" s="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58" ht="10.5" customHeight="1" x14ac:dyDescent="0.2">
      <c r="A57" s="1"/>
      <c r="B57" s="1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58" ht="10.5" customHeight="1" x14ac:dyDescent="0.2">
      <c r="A58" s="1"/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58" ht="10.5" customHeight="1" x14ac:dyDescent="0.2">
      <c r="A59" s="1"/>
      <c r="B59" s="1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58" ht="10.5" customHeight="1" x14ac:dyDescent="0.2">
      <c r="A60" s="1"/>
      <c r="B60" s="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58" ht="10.5" customHeight="1" x14ac:dyDescent="0.2">
      <c r="A61" s="1"/>
      <c r="B61" s="1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58" ht="10.5" customHeight="1" x14ac:dyDescent="0.2">
      <c r="A62" s="1"/>
      <c r="B62" s="1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58" ht="10.5" customHeight="1" x14ac:dyDescent="0.2">
      <c r="A63" s="1"/>
      <c r="B63" s="1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58" ht="10.5" customHeight="1" x14ac:dyDescent="0.2">
      <c r="A64" s="1"/>
      <c r="B64" s="1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0.5" customHeight="1" x14ac:dyDescent="0.2">
      <c r="A65" s="1"/>
      <c r="B65" s="1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0.5" customHeight="1" x14ac:dyDescent="0.2">
      <c r="A66" s="1"/>
      <c r="B66" s="1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0.5" customHeight="1" x14ac:dyDescent="0.2">
      <c r="A67" s="1"/>
      <c r="B67" s="1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0.5" customHeight="1" x14ac:dyDescent="0.2">
      <c r="A68" s="1"/>
      <c r="B68" s="1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0.5" customHeight="1" x14ac:dyDescent="0.2">
      <c r="A69" s="1"/>
      <c r="B69" s="1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0.5" customHeight="1" x14ac:dyDescent="0.2">
      <c r="A70" s="1"/>
      <c r="B70" s="1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0.5" customHeight="1" x14ac:dyDescent="0.2">
      <c r="A71" s="1"/>
      <c r="B71" s="1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0.5" customHeight="1" x14ac:dyDescent="0.2">
      <c r="A72" s="1"/>
      <c r="B72" s="1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0.5" customHeight="1" x14ac:dyDescent="0.2">
      <c r="A73" s="1"/>
      <c r="B73" s="1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0.5" customHeight="1" x14ac:dyDescent="0.2">
      <c r="A74" s="1"/>
      <c r="B74" s="1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0.5" customHeight="1" x14ac:dyDescent="0.2">
      <c r="A75" s="1"/>
      <c r="B75" s="1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0.5" customHeight="1" x14ac:dyDescent="0.2">
      <c r="A76" s="1"/>
      <c r="B76" s="1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0.5" customHeight="1" x14ac:dyDescent="0.2">
      <c r="A77" s="1"/>
      <c r="B77" s="1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0.5" customHeight="1" x14ac:dyDescent="0.2">
      <c r="A78" s="1"/>
      <c r="B78" s="1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0.5" customHeight="1" x14ac:dyDescent="0.2">
      <c r="A79" s="1"/>
      <c r="B79" s="1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0.5" customHeight="1" x14ac:dyDescent="0.2">
      <c r="A80" s="1"/>
      <c r="B80" s="1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0.5" customHeight="1" x14ac:dyDescent="0.2">
      <c r="A81" s="1"/>
      <c r="B81" s="1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0.5" customHeight="1" x14ac:dyDescent="0.2">
      <c r="A82" s="1"/>
      <c r="B82" s="1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0.5" customHeight="1" x14ac:dyDescent="0.2">
      <c r="A83" s="1"/>
      <c r="B83" s="1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0.5" customHeight="1" x14ac:dyDescent="0.2">
      <c r="A84" s="1"/>
      <c r="B84" s="1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0.5" customHeight="1" x14ac:dyDescent="0.2">
      <c r="A85" s="1"/>
      <c r="B85" s="1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0.5" customHeight="1" x14ac:dyDescent="0.2">
      <c r="A86" s="1"/>
      <c r="B86" s="1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0.5" customHeight="1" x14ac:dyDescent="0.2">
      <c r="A87" s="1"/>
      <c r="B87" s="1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0.5" customHeight="1" x14ac:dyDescent="0.2">
      <c r="A88" s="1"/>
      <c r="B88" s="1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0.5" customHeight="1" x14ac:dyDescent="0.2">
      <c r="A89" s="1"/>
      <c r="B89" s="1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0.5" customHeight="1" x14ac:dyDescent="0.2">
      <c r="A90" s="1"/>
      <c r="B90" s="1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0.5" customHeight="1" x14ac:dyDescent="0.2">
      <c r="A91" s="1"/>
      <c r="B91" s="1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0.5" customHeight="1" x14ac:dyDescent="0.2">
      <c r="A92" s="1"/>
      <c r="B92" s="1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0.5" customHeight="1" x14ac:dyDescent="0.2">
      <c r="A93" s="1"/>
      <c r="B93" s="1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0.5" customHeight="1" x14ac:dyDescent="0.2">
      <c r="A94" s="1"/>
      <c r="B94" s="1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0.5" customHeight="1" x14ac:dyDescent="0.2">
      <c r="A95" s="1"/>
      <c r="B95" s="1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0.5" customHeight="1" x14ac:dyDescent="0.2">
      <c r="A96" s="1"/>
      <c r="B96" s="1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0.5" customHeight="1" x14ac:dyDescent="0.2">
      <c r="A97" s="1"/>
      <c r="B97" s="1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0.5" customHeight="1" x14ac:dyDescent="0.2">
      <c r="A98" s="1"/>
      <c r="B98" s="1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0.5" customHeight="1" x14ac:dyDescent="0.2">
      <c r="A99" s="1"/>
      <c r="B99" s="1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0.5" customHeight="1" x14ac:dyDescent="0.2">
      <c r="A100" s="1"/>
      <c r="B100" s="1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0.5" customHeight="1" x14ac:dyDescent="0.2">
      <c r="A101" s="1"/>
      <c r="B101" s="1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0.5" customHeight="1" x14ac:dyDescent="0.2">
      <c r="A102" s="1"/>
      <c r="B102" s="1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0.5" customHeight="1" x14ac:dyDescent="0.2">
      <c r="A103" s="1"/>
      <c r="B103" s="1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0.5" customHeight="1" x14ac:dyDescent="0.2">
      <c r="A104" s="1"/>
      <c r="B104" s="1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0.5" customHeight="1" x14ac:dyDescent="0.2">
      <c r="A105" s="1"/>
      <c r="B105" s="1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0.5" customHeight="1" x14ac:dyDescent="0.2">
      <c r="A106" s="1"/>
      <c r="B106" s="1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0.5" customHeight="1" x14ac:dyDescent="0.2">
      <c r="A107" s="1"/>
      <c r="B107" s="1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0.5" customHeight="1" x14ac:dyDescent="0.2">
      <c r="A108" s="1"/>
      <c r="B108" s="1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0.5" customHeight="1" x14ac:dyDescent="0.2">
      <c r="A109" s="1"/>
      <c r="B109" s="1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0.5" customHeight="1" x14ac:dyDescent="0.2">
      <c r="A110" s="1"/>
      <c r="B110" s="1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0.5" customHeight="1" x14ac:dyDescent="0.2">
      <c r="A111" s="1"/>
      <c r="B111" s="1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0.5" customHeight="1" x14ac:dyDescent="0.2">
      <c r="A112" s="1"/>
      <c r="B112" s="1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0.5" customHeight="1" x14ac:dyDescent="0.2">
      <c r="A113" s="1"/>
      <c r="B113" s="1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0.5" customHeight="1" x14ac:dyDescent="0.2">
      <c r="A114" s="1"/>
      <c r="B114" s="1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0.5" customHeight="1" x14ac:dyDescent="0.2">
      <c r="A115" s="1"/>
      <c r="B115" s="1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0.5" customHeight="1" x14ac:dyDescent="0.2">
      <c r="A116" s="1"/>
      <c r="B116" s="1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0.5" customHeight="1" x14ac:dyDescent="0.2">
      <c r="A117" s="1"/>
      <c r="B117" s="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0.5" customHeight="1" x14ac:dyDescent="0.2">
      <c r="A118" s="1"/>
      <c r="B118" s="1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0.5" customHeight="1" x14ac:dyDescent="0.2">
      <c r="A119" s="1"/>
      <c r="B119" s="1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0.5" customHeight="1" x14ac:dyDescent="0.2">
      <c r="A120" s="1"/>
      <c r="B120" s="1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0.5" customHeight="1" x14ac:dyDescent="0.2">
      <c r="A121" s="1"/>
      <c r="B121" s="1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0.5" customHeight="1" x14ac:dyDescent="0.2">
      <c r="A122" s="1"/>
      <c r="B122" s="1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0.5" customHeight="1" x14ac:dyDescent="0.2">
      <c r="A123" s="1"/>
      <c r="B123" s="1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0.5" customHeight="1" x14ac:dyDescent="0.2">
      <c r="A124" s="1"/>
      <c r="B124" s="1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0.5" customHeight="1" x14ac:dyDescent="0.2">
      <c r="A125" s="1"/>
      <c r="B125" s="1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0.5" customHeight="1" x14ac:dyDescent="0.2">
      <c r="A126" s="1"/>
      <c r="B126" s="1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0.5" customHeight="1" x14ac:dyDescent="0.2">
      <c r="A127" s="1"/>
      <c r="B127" s="1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0.5" customHeight="1" x14ac:dyDescent="0.2">
      <c r="A128" s="1"/>
      <c r="B128" s="1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0.5" customHeight="1" x14ac:dyDescent="0.2">
      <c r="A129" s="1"/>
      <c r="B129" s="1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0.5" customHeight="1" x14ac:dyDescent="0.2">
      <c r="A130" s="1"/>
      <c r="B130" s="1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0.5" customHeight="1" x14ac:dyDescent="0.2">
      <c r="A131" s="1"/>
      <c r="B131" s="1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0.5" customHeight="1" x14ac:dyDescent="0.2">
      <c r="A132" s="1"/>
      <c r="B132" s="1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0.5" customHeight="1" x14ac:dyDescent="0.2">
      <c r="A133" s="1"/>
      <c r="B133" s="1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0.5" customHeight="1" x14ac:dyDescent="0.2">
      <c r="A134" s="1"/>
      <c r="B134" s="1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0.5" customHeight="1" x14ac:dyDescent="0.2">
      <c r="A135" s="1"/>
      <c r="B135" s="1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0.5" customHeight="1" x14ac:dyDescent="0.2">
      <c r="A136" s="1"/>
      <c r="B136" s="1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0.5" customHeight="1" x14ac:dyDescent="0.2">
      <c r="A137" s="1"/>
      <c r="B137" s="1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0.5" customHeight="1" x14ac:dyDescent="0.2">
      <c r="A138" s="1"/>
      <c r="B138" s="1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0.5" customHeight="1" x14ac:dyDescent="0.2">
      <c r="A139" s="1"/>
      <c r="B139" s="1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0.5" customHeight="1" x14ac:dyDescent="0.2">
      <c r="A140" s="1"/>
      <c r="B140" s="1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0.5" customHeight="1" x14ac:dyDescent="0.2">
      <c r="A141" s="1"/>
      <c r="B141" s="1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0.5" customHeight="1" x14ac:dyDescent="0.2">
      <c r="A142" s="1"/>
      <c r="B142" s="1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0.5" customHeight="1" x14ac:dyDescent="0.2">
      <c r="A143" s="1"/>
      <c r="B143" s="1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0.5" customHeight="1" x14ac:dyDescent="0.2">
      <c r="A144" s="1"/>
      <c r="B144" s="1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0.5" customHeight="1" x14ac:dyDescent="0.2">
      <c r="A145" s="1"/>
      <c r="B145" s="1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0.5" customHeight="1" x14ac:dyDescent="0.2">
      <c r="A146" s="1"/>
      <c r="B146" s="1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0.5" customHeight="1" x14ac:dyDescent="0.2">
      <c r="A147" s="1"/>
      <c r="B147" s="1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0.5" customHeight="1" x14ac:dyDescent="0.2">
      <c r="A148" s="1"/>
      <c r="B148" s="1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0.5" customHeight="1" x14ac:dyDescent="0.2">
      <c r="A149" s="1"/>
      <c r="B149" s="1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0.5" customHeight="1" x14ac:dyDescent="0.2">
      <c r="A150" s="1"/>
      <c r="B150" s="1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0.5" customHeight="1" x14ac:dyDescent="0.2">
      <c r="A151" s="1"/>
      <c r="B151" s="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0.5" customHeight="1" x14ac:dyDescent="0.2">
      <c r="A152" s="1"/>
      <c r="B152" s="1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0.5" customHeight="1" x14ac:dyDescent="0.2">
      <c r="A153" s="1"/>
      <c r="B153" s="1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0.5" customHeight="1" x14ac:dyDescent="0.2">
      <c r="A154" s="1"/>
      <c r="B154" s="1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0.5" customHeight="1" x14ac:dyDescent="0.2">
      <c r="A155" s="1"/>
      <c r="B155" s="1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0.5" customHeight="1" x14ac:dyDescent="0.2">
      <c r="A156" s="1"/>
      <c r="B156" s="1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0.5" customHeight="1" x14ac:dyDescent="0.2">
      <c r="A157" s="1"/>
      <c r="B157" s="1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0.5" customHeight="1" x14ac:dyDescent="0.2">
      <c r="A158" s="1"/>
      <c r="B158" s="1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0.5" customHeight="1" x14ac:dyDescent="0.2">
      <c r="A159" s="1"/>
      <c r="B159" s="1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0.5" customHeight="1" x14ac:dyDescent="0.2">
      <c r="A160" s="1"/>
      <c r="B160" s="1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0.5" customHeight="1" x14ac:dyDescent="0.2">
      <c r="A161" s="1"/>
      <c r="B161" s="1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0.5" customHeight="1" x14ac:dyDescent="0.2">
      <c r="A162" s="1"/>
      <c r="B162" s="1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0.5" customHeight="1" x14ac:dyDescent="0.2">
      <c r="A163" s="1"/>
      <c r="B163" s="1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0.5" customHeight="1" x14ac:dyDescent="0.2">
      <c r="A164" s="1"/>
      <c r="B164" s="1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0.5" customHeight="1" x14ac:dyDescent="0.2">
      <c r="A165" s="1"/>
      <c r="B165" s="1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0.5" customHeight="1" x14ac:dyDescent="0.2">
      <c r="A166" s="1"/>
      <c r="B166" s="1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0.5" customHeight="1" x14ac:dyDescent="0.2">
      <c r="A167" s="1"/>
      <c r="B167" s="1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0.5" customHeight="1" x14ac:dyDescent="0.2">
      <c r="A168" s="1"/>
      <c r="B168" s="1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0.5" customHeight="1" x14ac:dyDescent="0.2">
      <c r="A169" s="1"/>
      <c r="B169" s="1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0.5" customHeight="1" x14ac:dyDescent="0.2">
      <c r="A170" s="1"/>
      <c r="B170" s="1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0.5" customHeight="1" x14ac:dyDescent="0.2">
      <c r="A171" s="1"/>
      <c r="B171" s="1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0.5" customHeight="1" x14ac:dyDescent="0.2">
      <c r="A172" s="1"/>
      <c r="B172" s="1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0.5" customHeight="1" x14ac:dyDescent="0.2">
      <c r="A173" s="1"/>
      <c r="B173" s="1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0.5" customHeight="1" x14ac:dyDescent="0.2">
      <c r="A174" s="1"/>
      <c r="B174" s="1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0.5" customHeight="1" x14ac:dyDescent="0.2">
      <c r="A175" s="1"/>
      <c r="B175" s="1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0.5" customHeight="1" x14ac:dyDescent="0.2">
      <c r="A176" s="1"/>
      <c r="B176" s="1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0.5" customHeight="1" x14ac:dyDescent="0.2">
      <c r="A177" s="1"/>
      <c r="B177" s="1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0.5" customHeight="1" x14ac:dyDescent="0.2">
      <c r="A178" s="1"/>
      <c r="B178" s="1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0.5" customHeight="1" x14ac:dyDescent="0.2">
      <c r="A179" s="1"/>
      <c r="B179" s="1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0.5" customHeight="1" x14ac:dyDescent="0.2">
      <c r="A180" s="1"/>
      <c r="B180" s="1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0.5" customHeight="1" x14ac:dyDescent="0.2">
      <c r="A181" s="1"/>
      <c r="B181" s="1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0.5" customHeight="1" x14ac:dyDescent="0.2">
      <c r="A182" s="1"/>
      <c r="B182" s="1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0.5" customHeight="1" x14ac:dyDescent="0.2">
      <c r="A183" s="1"/>
      <c r="B183" s="1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0.5" customHeight="1" x14ac:dyDescent="0.2">
      <c r="A184" s="1"/>
      <c r="B184" s="1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0.5" customHeight="1" x14ac:dyDescent="0.2">
      <c r="A185" s="1"/>
      <c r="B185" s="1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0.5" customHeight="1" x14ac:dyDescent="0.2">
      <c r="A186" s="1"/>
      <c r="B186" s="1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0.5" customHeight="1" x14ac:dyDescent="0.2">
      <c r="A187" s="1"/>
      <c r="B187" s="1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0.5" customHeight="1" x14ac:dyDescent="0.2">
      <c r="A188" s="1"/>
      <c r="B188" s="1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0.5" customHeight="1" x14ac:dyDescent="0.2">
      <c r="A189" s="1"/>
      <c r="B189" s="1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0.5" customHeight="1" x14ac:dyDescent="0.2">
      <c r="A190" s="1"/>
      <c r="B190" s="1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0.5" customHeight="1" x14ac:dyDescent="0.2">
      <c r="A191" s="1"/>
      <c r="B191" s="1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0.5" customHeight="1" x14ac:dyDescent="0.2">
      <c r="A192" s="1"/>
      <c r="B192" s="1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0.5" customHeight="1" x14ac:dyDescent="0.2">
      <c r="A193" s="1"/>
      <c r="B193" s="1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0.5" customHeight="1" x14ac:dyDescent="0.2">
      <c r="A194" s="1"/>
      <c r="B194" s="1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0.5" customHeight="1" x14ac:dyDescent="0.2">
      <c r="A195" s="1"/>
      <c r="B195" s="1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0.5" customHeight="1" x14ac:dyDescent="0.2">
      <c r="A196" s="1"/>
      <c r="B196" s="1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0.5" customHeight="1" x14ac:dyDescent="0.2">
      <c r="A197" s="1"/>
      <c r="B197" s="1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0.5" customHeight="1" x14ac:dyDescent="0.2">
      <c r="A198" s="1"/>
      <c r="B198" s="1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0.5" customHeight="1" x14ac:dyDescent="0.2">
      <c r="A199" s="1"/>
      <c r="B199" s="1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0.5" customHeight="1" x14ac:dyDescent="0.2">
      <c r="A200" s="1"/>
      <c r="B200" s="1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0.5" customHeight="1" x14ac:dyDescent="0.2">
      <c r="A201" s="1"/>
      <c r="B201" s="1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0.5" customHeight="1" x14ac:dyDescent="0.2">
      <c r="A202" s="1"/>
      <c r="B202" s="1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0.5" customHeight="1" x14ac:dyDescent="0.2">
      <c r="A203" s="1"/>
      <c r="B203" s="1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0.5" customHeight="1" x14ac:dyDescent="0.2">
      <c r="A204" s="1"/>
      <c r="B204" s="1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0.5" customHeight="1" x14ac:dyDescent="0.2">
      <c r="A205" s="1"/>
      <c r="B205" s="1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0.5" customHeight="1" x14ac:dyDescent="0.2">
      <c r="A206" s="1"/>
      <c r="B206" s="1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0.5" customHeight="1" x14ac:dyDescent="0.2">
      <c r="A207" s="1"/>
      <c r="B207" s="1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0.5" customHeight="1" x14ac:dyDescent="0.2">
      <c r="A208" s="1"/>
      <c r="B208" s="1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0.5" customHeight="1" x14ac:dyDescent="0.2">
      <c r="A209" s="1"/>
      <c r="B209" s="1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0.5" customHeight="1" x14ac:dyDescent="0.2">
      <c r="A210" s="1"/>
      <c r="B210" s="1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0.5" customHeight="1" x14ac:dyDescent="0.2">
      <c r="A211" s="1"/>
      <c r="B211" s="1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0.5" customHeight="1" x14ac:dyDescent="0.2">
      <c r="A212" s="1"/>
      <c r="B212" s="1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0.5" customHeight="1" x14ac:dyDescent="0.2">
      <c r="A213" s="1"/>
      <c r="B213" s="1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0.5" customHeight="1" x14ac:dyDescent="0.2">
      <c r="A214" s="1"/>
      <c r="B214" s="1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0.5" customHeight="1" x14ac:dyDescent="0.2">
      <c r="A215" s="1"/>
      <c r="B215" s="1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0.5" customHeight="1" x14ac:dyDescent="0.2">
      <c r="A216" s="1"/>
      <c r="B216" s="1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0.5" customHeight="1" x14ac:dyDescent="0.2">
      <c r="A217" s="1"/>
      <c r="B217" s="1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0.5" customHeight="1" x14ac:dyDescent="0.2">
      <c r="A218" s="1"/>
      <c r="B218" s="1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0.5" customHeight="1" x14ac:dyDescent="0.2">
      <c r="A219" s="1"/>
      <c r="B219" s="1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0.5" customHeight="1" x14ac:dyDescent="0.2">
      <c r="A220" s="1"/>
      <c r="B220" s="1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0.5" customHeight="1" x14ac:dyDescent="0.2">
      <c r="A221" s="1"/>
      <c r="B221" s="1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0.5" customHeight="1" x14ac:dyDescent="0.2">
      <c r="A222" s="1"/>
      <c r="B222" s="1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0.5" customHeight="1" x14ac:dyDescent="0.2">
      <c r="A223" s="1"/>
      <c r="B223" s="1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0.5" customHeight="1" x14ac:dyDescent="0.2">
      <c r="A224" s="1"/>
      <c r="B224" s="1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0.5" customHeight="1" x14ac:dyDescent="0.2">
      <c r="A225" s="1"/>
      <c r="B225" s="1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0.5" customHeight="1" x14ac:dyDescent="0.2">
      <c r="A226" s="1"/>
      <c r="B226" s="1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0.5" customHeight="1" x14ac:dyDescent="0.2">
      <c r="A227" s="1"/>
      <c r="B227" s="1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0.5" customHeight="1" x14ac:dyDescent="0.2">
      <c r="A228" s="1"/>
      <c r="B228" s="1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0.5" customHeight="1" x14ac:dyDescent="0.2">
      <c r="A229" s="1"/>
      <c r="B229" s="1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0.5" customHeight="1" x14ac:dyDescent="0.2">
      <c r="A230" s="1"/>
      <c r="B230" s="1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0.5" customHeight="1" x14ac:dyDescent="0.2">
      <c r="A231" s="1"/>
      <c r="B231" s="1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0.5" customHeight="1" x14ac:dyDescent="0.2">
      <c r="A232" s="1"/>
      <c r="B232" s="1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0.5" customHeight="1" x14ac:dyDescent="0.2">
      <c r="A233" s="1"/>
      <c r="B233" s="1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0.5" customHeight="1" x14ac:dyDescent="0.2">
      <c r="A234" s="1"/>
      <c r="B234" s="1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0.5" customHeight="1" x14ac:dyDescent="0.2">
      <c r="A235" s="1"/>
      <c r="B235" s="1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0.5" customHeight="1" x14ac:dyDescent="0.2">
      <c r="A236" s="1"/>
      <c r="B236" s="1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0.5" customHeight="1" x14ac:dyDescent="0.2">
      <c r="A237" s="1"/>
      <c r="B237" s="1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0.5" customHeight="1" x14ac:dyDescent="0.2">
      <c r="A238" s="1"/>
      <c r="B238" s="1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0.5" customHeight="1" x14ac:dyDescent="0.2">
      <c r="A239" s="1"/>
      <c r="B239" s="1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0.5" customHeight="1" x14ac:dyDescent="0.2">
      <c r="A240" s="1"/>
      <c r="B240" s="1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0.5" customHeight="1" x14ac:dyDescent="0.2">
      <c r="A241" s="1"/>
      <c r="B241" s="1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0.5" customHeight="1" x14ac:dyDescent="0.2">
      <c r="A242" s="1"/>
      <c r="B242" s="1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0.5" customHeight="1" x14ac:dyDescent="0.2">
      <c r="A243" s="1"/>
      <c r="B243" s="1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0.5" customHeight="1" x14ac:dyDescent="0.2">
      <c r="A244" s="1"/>
      <c r="B244" s="1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0.5" customHeight="1" x14ac:dyDescent="0.2">
      <c r="A245" s="1"/>
      <c r="B245" s="1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0.5" customHeight="1" x14ac:dyDescent="0.2">
      <c r="A246" s="1"/>
      <c r="B246" s="1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0.5" customHeight="1" x14ac:dyDescent="0.2">
      <c r="A247" s="1"/>
      <c r="B247" s="1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0.5" customHeight="1" x14ac:dyDescent="0.2">
      <c r="A248" s="1"/>
      <c r="B248" s="1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0.5" customHeight="1" x14ac:dyDescent="0.2">
      <c r="A249" s="1"/>
      <c r="B249" s="1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0.5" customHeight="1" x14ac:dyDescent="0.2">
      <c r="A250" s="1"/>
      <c r="B250" s="1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5.75" customHeight="1" x14ac:dyDescent="0.2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5.75" customHeight="1" x14ac:dyDescent="0.2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5.75" customHeight="1" x14ac:dyDescent="0.2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5.75" customHeight="1" x14ac:dyDescent="0.2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5.75" customHeight="1" x14ac:dyDescent="0.2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5.75" customHeight="1" x14ac:dyDescent="0.2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5:15" ht="15.75" customHeight="1" x14ac:dyDescent="0.2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5:15" ht="15.75" customHeight="1" x14ac:dyDescent="0.2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5:15" ht="15.75" customHeight="1" x14ac:dyDescent="0.2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5:15" ht="15.75" customHeight="1" x14ac:dyDescent="0.2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5:15" ht="15.75" customHeight="1" x14ac:dyDescent="0.2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5:15" ht="15.75" customHeight="1" x14ac:dyDescent="0.2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5:15" ht="15.75" customHeight="1" x14ac:dyDescent="0.2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5:15" ht="15.75" customHeight="1" x14ac:dyDescent="0.2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5:15" ht="15.75" customHeight="1" x14ac:dyDescent="0.2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5:15" ht="15.75" customHeight="1" x14ac:dyDescent="0.2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5:15" ht="15.75" customHeight="1" x14ac:dyDescent="0.2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5:15" ht="15.75" customHeight="1" x14ac:dyDescent="0.2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5:15" ht="15.75" customHeight="1" x14ac:dyDescent="0.2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5:15" ht="15.75" customHeight="1" x14ac:dyDescent="0.2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5:15" ht="15.75" customHeight="1" x14ac:dyDescent="0.2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5:15" ht="15.75" customHeight="1" x14ac:dyDescent="0.2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5:15" ht="15.75" customHeight="1" x14ac:dyDescent="0.2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5:15" ht="15.75" customHeight="1" x14ac:dyDescent="0.2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5:15" ht="15.75" customHeight="1" x14ac:dyDescent="0.2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5:15" ht="15.75" customHeight="1" x14ac:dyDescent="0.2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5:15" ht="15.75" customHeight="1" x14ac:dyDescent="0.2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5:15" ht="15.75" customHeight="1" x14ac:dyDescent="0.2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5:15" ht="15.75" customHeight="1" x14ac:dyDescent="0.2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5:15" ht="15.75" customHeight="1" x14ac:dyDescent="0.2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5:15" ht="15.75" customHeight="1" x14ac:dyDescent="0.2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5:15" ht="15.75" customHeight="1" x14ac:dyDescent="0.2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5:15" ht="15.75" customHeight="1" x14ac:dyDescent="0.2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5:15" ht="15.75" customHeight="1" x14ac:dyDescent="0.2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5:15" ht="15.75" customHeight="1" x14ac:dyDescent="0.2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5:15" ht="15.75" customHeight="1" x14ac:dyDescent="0.2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5:15" ht="15.75" customHeight="1" x14ac:dyDescent="0.2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5:15" ht="15.75" customHeight="1" x14ac:dyDescent="0.2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5:15" ht="15.75" customHeight="1" x14ac:dyDescent="0.2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5:15" ht="15.75" customHeight="1" x14ac:dyDescent="0.2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5:15" ht="15.75" customHeight="1" x14ac:dyDescent="0.2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5:15" ht="15.75" customHeight="1" x14ac:dyDescent="0.2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5:15" ht="15.75" customHeight="1" x14ac:dyDescent="0.2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5:15" ht="15.75" customHeight="1" x14ac:dyDescent="0.2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5:15" ht="15.75" customHeight="1" x14ac:dyDescent="0.2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5:15" ht="15.75" customHeight="1" x14ac:dyDescent="0.2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5:15" ht="15.75" customHeight="1" x14ac:dyDescent="0.2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5:15" ht="15.75" customHeight="1" x14ac:dyDescent="0.2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5:15" ht="15.75" customHeight="1" x14ac:dyDescent="0.2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5:15" ht="15.75" customHeight="1" x14ac:dyDescent="0.2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5:15" ht="15.75" customHeight="1" x14ac:dyDescent="0.2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5:15" ht="15.75" customHeight="1" x14ac:dyDescent="0.2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5:15" ht="15.75" customHeight="1" x14ac:dyDescent="0.2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5:15" ht="15.75" customHeight="1" x14ac:dyDescent="0.2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5:15" ht="15.75" customHeight="1" x14ac:dyDescent="0.2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5:15" ht="15.75" customHeight="1" x14ac:dyDescent="0.2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5:15" ht="15.75" customHeight="1" x14ac:dyDescent="0.2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5:15" ht="15.75" customHeight="1" x14ac:dyDescent="0.2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5:15" ht="15.75" customHeight="1" x14ac:dyDescent="0.2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5:15" ht="15.75" customHeight="1" x14ac:dyDescent="0.2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5:15" ht="15.75" customHeight="1" x14ac:dyDescent="0.2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5:15" ht="15.75" customHeight="1" x14ac:dyDescent="0.2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5:15" ht="15.75" customHeight="1" x14ac:dyDescent="0.2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5:15" ht="15.75" customHeight="1" x14ac:dyDescent="0.2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5:15" ht="15.75" customHeight="1" x14ac:dyDescent="0.2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5:15" ht="15.75" customHeight="1" x14ac:dyDescent="0.2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5:15" ht="15.75" customHeight="1" x14ac:dyDescent="0.2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5:15" ht="15.75" customHeight="1" x14ac:dyDescent="0.2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5:15" ht="15.75" customHeight="1" x14ac:dyDescent="0.2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5:15" ht="15.75" customHeight="1" x14ac:dyDescent="0.2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5:15" ht="15.75" customHeight="1" x14ac:dyDescent="0.2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5:15" ht="15.75" customHeight="1" x14ac:dyDescent="0.2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5:15" ht="15.75" customHeight="1" x14ac:dyDescent="0.2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5:15" ht="15.75" customHeight="1" x14ac:dyDescent="0.2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5:15" ht="15.75" customHeight="1" x14ac:dyDescent="0.2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5:15" ht="15.75" customHeight="1" x14ac:dyDescent="0.2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5:15" ht="15.75" customHeight="1" x14ac:dyDescent="0.2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5:15" ht="15.75" customHeight="1" x14ac:dyDescent="0.2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5:15" ht="15.75" customHeight="1" x14ac:dyDescent="0.2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5:15" ht="15.75" customHeight="1" x14ac:dyDescent="0.2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5:15" ht="15.75" customHeight="1" x14ac:dyDescent="0.2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5:15" ht="15.75" customHeight="1" x14ac:dyDescent="0.2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5:15" ht="15.75" customHeight="1" x14ac:dyDescent="0.2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5:15" ht="15.75" customHeight="1" x14ac:dyDescent="0.2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5:15" ht="15.75" customHeight="1" x14ac:dyDescent="0.2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5:15" ht="15.75" customHeight="1" x14ac:dyDescent="0.2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5:15" ht="15.75" customHeight="1" x14ac:dyDescent="0.2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5:15" ht="15.75" customHeight="1" x14ac:dyDescent="0.2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5:15" ht="15.75" customHeight="1" x14ac:dyDescent="0.2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5:15" ht="15.75" customHeight="1" x14ac:dyDescent="0.2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5:15" ht="15.75" customHeight="1" x14ac:dyDescent="0.2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5:15" ht="15.75" customHeight="1" x14ac:dyDescent="0.2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5:15" ht="15.75" customHeight="1" x14ac:dyDescent="0.2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5:15" ht="15.75" customHeight="1" x14ac:dyDescent="0.2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5:15" ht="15.75" customHeight="1" x14ac:dyDescent="0.2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5:15" ht="15.75" customHeight="1" x14ac:dyDescent="0.2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5:15" ht="15.75" customHeight="1" x14ac:dyDescent="0.2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5:15" ht="15.75" customHeight="1" x14ac:dyDescent="0.2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5:15" ht="15.75" customHeight="1" x14ac:dyDescent="0.2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5:15" ht="15.75" customHeight="1" x14ac:dyDescent="0.2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5:15" ht="15.75" customHeight="1" x14ac:dyDescent="0.2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5:15" ht="15.75" customHeight="1" x14ac:dyDescent="0.2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5:15" ht="15.75" customHeight="1" x14ac:dyDescent="0.2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5:15" ht="15.75" customHeight="1" x14ac:dyDescent="0.2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5:15" ht="15.75" customHeight="1" x14ac:dyDescent="0.2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5:15" ht="15.75" customHeight="1" x14ac:dyDescent="0.2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5:15" ht="15.75" customHeight="1" x14ac:dyDescent="0.2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5:15" ht="15.75" customHeight="1" x14ac:dyDescent="0.2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5:15" ht="15.75" customHeight="1" x14ac:dyDescent="0.2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5:15" ht="15.75" customHeight="1" x14ac:dyDescent="0.2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5:15" ht="15.75" customHeight="1" x14ac:dyDescent="0.2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5:15" ht="15.75" customHeight="1" x14ac:dyDescent="0.2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5:15" ht="15.75" customHeight="1" x14ac:dyDescent="0.2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5:15" ht="15.75" customHeight="1" x14ac:dyDescent="0.2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5:15" ht="15.75" customHeight="1" x14ac:dyDescent="0.2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5:15" ht="15.75" customHeight="1" x14ac:dyDescent="0.2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5:15" ht="15.75" customHeight="1" x14ac:dyDescent="0.2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5:15" ht="15.75" customHeight="1" x14ac:dyDescent="0.2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5:15" ht="15.75" customHeight="1" x14ac:dyDescent="0.2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5:15" ht="15.75" customHeight="1" x14ac:dyDescent="0.2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5:15" ht="15.75" customHeight="1" x14ac:dyDescent="0.2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5:15" ht="15.75" customHeight="1" x14ac:dyDescent="0.2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5:15" ht="15.75" customHeight="1" x14ac:dyDescent="0.2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5:15" ht="15.75" customHeight="1" x14ac:dyDescent="0.2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5:15" ht="15.75" customHeight="1" x14ac:dyDescent="0.2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5:15" ht="15.75" customHeight="1" x14ac:dyDescent="0.2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5:15" ht="15.75" customHeight="1" x14ac:dyDescent="0.2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5:15" ht="15.75" customHeight="1" x14ac:dyDescent="0.2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5:15" ht="15.75" customHeight="1" x14ac:dyDescent="0.2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5:15" ht="15.75" customHeight="1" x14ac:dyDescent="0.2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5:15" ht="15.75" customHeight="1" x14ac:dyDescent="0.2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5:15" ht="15.75" customHeight="1" x14ac:dyDescent="0.2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5:15" ht="15.75" customHeight="1" x14ac:dyDescent="0.2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5:15" ht="15.75" customHeight="1" x14ac:dyDescent="0.2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5:15" ht="15.75" customHeight="1" x14ac:dyDescent="0.2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5:15" ht="15.75" customHeight="1" x14ac:dyDescent="0.2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5:15" ht="15.75" customHeight="1" x14ac:dyDescent="0.2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5:15" ht="15.75" customHeight="1" x14ac:dyDescent="0.2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5:15" ht="15.75" customHeight="1" x14ac:dyDescent="0.2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5:15" ht="15.75" customHeight="1" x14ac:dyDescent="0.2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5:15" ht="15.75" customHeight="1" x14ac:dyDescent="0.2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5:15" ht="15.75" customHeight="1" x14ac:dyDescent="0.2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5:15" ht="15.75" customHeight="1" x14ac:dyDescent="0.2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5:15" ht="15.75" customHeight="1" x14ac:dyDescent="0.2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5:15" ht="15.75" customHeight="1" x14ac:dyDescent="0.2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5:15" ht="15.75" customHeight="1" x14ac:dyDescent="0.2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5:15" ht="15.75" customHeight="1" x14ac:dyDescent="0.2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5:15" ht="15.75" customHeight="1" x14ac:dyDescent="0.2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5:15" ht="15.75" customHeight="1" x14ac:dyDescent="0.2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5:15" ht="15.75" customHeight="1" x14ac:dyDescent="0.2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5:15" ht="15.75" customHeight="1" x14ac:dyDescent="0.2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5:15" ht="15.75" customHeight="1" x14ac:dyDescent="0.2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5:15" ht="15.75" customHeight="1" x14ac:dyDescent="0.2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5:15" ht="15.75" customHeight="1" x14ac:dyDescent="0.2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5:15" ht="15.75" customHeight="1" x14ac:dyDescent="0.2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5:15" ht="15.75" customHeight="1" x14ac:dyDescent="0.2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5:15" ht="15.75" customHeight="1" x14ac:dyDescent="0.2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5:15" ht="15.75" customHeight="1" x14ac:dyDescent="0.2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5:15" ht="15.75" customHeight="1" x14ac:dyDescent="0.2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5:15" ht="15.75" customHeight="1" x14ac:dyDescent="0.2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5:15" ht="15.75" customHeight="1" x14ac:dyDescent="0.2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5:15" ht="15.75" customHeight="1" x14ac:dyDescent="0.2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5:15" ht="15.75" customHeight="1" x14ac:dyDescent="0.2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5:15" ht="15.75" customHeight="1" x14ac:dyDescent="0.2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5:15" ht="15.75" customHeight="1" x14ac:dyDescent="0.2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5:15" ht="15.75" customHeight="1" x14ac:dyDescent="0.2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5:15" ht="15.75" customHeight="1" x14ac:dyDescent="0.2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5:15" ht="15.75" customHeight="1" x14ac:dyDescent="0.2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5:15" ht="15.75" customHeight="1" x14ac:dyDescent="0.2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5:15" ht="15.75" customHeight="1" x14ac:dyDescent="0.2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5:15" ht="15.75" customHeight="1" x14ac:dyDescent="0.2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5:15" ht="15.75" customHeight="1" x14ac:dyDescent="0.2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5:15" ht="15.75" customHeight="1" x14ac:dyDescent="0.2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5:15" ht="15.75" customHeight="1" x14ac:dyDescent="0.2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5:15" ht="15.75" customHeight="1" x14ac:dyDescent="0.2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5:15" ht="15.75" customHeight="1" x14ac:dyDescent="0.2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5:15" ht="15.75" customHeight="1" x14ac:dyDescent="0.2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5:15" ht="15.75" customHeight="1" x14ac:dyDescent="0.2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5:15" ht="15.75" customHeight="1" x14ac:dyDescent="0.2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5:15" ht="15.75" customHeight="1" x14ac:dyDescent="0.2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5:15" ht="15.75" customHeight="1" x14ac:dyDescent="0.2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5:15" ht="15.75" customHeight="1" x14ac:dyDescent="0.2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5:15" ht="15.75" customHeight="1" x14ac:dyDescent="0.2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5:15" ht="15.75" customHeight="1" x14ac:dyDescent="0.2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5:15" ht="15.75" customHeight="1" x14ac:dyDescent="0.2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5:15" ht="15.75" customHeight="1" x14ac:dyDescent="0.2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5:15" ht="15.75" customHeight="1" x14ac:dyDescent="0.2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5:15" ht="15.75" customHeight="1" x14ac:dyDescent="0.2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5:15" ht="15.75" customHeight="1" x14ac:dyDescent="0.2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5:15" ht="15.75" customHeight="1" x14ac:dyDescent="0.2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5:15" ht="15.75" customHeight="1" x14ac:dyDescent="0.2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5:15" ht="15.75" customHeight="1" x14ac:dyDescent="0.2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5:15" ht="15.75" customHeight="1" x14ac:dyDescent="0.2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5:15" ht="15.75" customHeight="1" x14ac:dyDescent="0.2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5:15" ht="15.75" customHeight="1" x14ac:dyDescent="0.2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5:15" ht="15.75" customHeight="1" x14ac:dyDescent="0.2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5:15" ht="15.75" customHeight="1" x14ac:dyDescent="0.2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5:15" ht="15.75" customHeight="1" x14ac:dyDescent="0.2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5:15" ht="15.75" customHeight="1" x14ac:dyDescent="0.2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5:15" ht="15.75" customHeight="1" x14ac:dyDescent="0.2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5:15" ht="15.75" customHeight="1" x14ac:dyDescent="0.2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5:15" ht="15.75" customHeight="1" x14ac:dyDescent="0.2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5:15" ht="15.75" customHeight="1" x14ac:dyDescent="0.2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5:15" ht="15.75" customHeight="1" x14ac:dyDescent="0.2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5:15" ht="15.75" customHeight="1" x14ac:dyDescent="0.2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5:15" ht="15.75" customHeight="1" x14ac:dyDescent="0.2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5:15" ht="15.75" customHeight="1" x14ac:dyDescent="0.2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5:15" ht="15.75" customHeight="1" x14ac:dyDescent="0.2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5:15" ht="15.75" customHeight="1" x14ac:dyDescent="0.2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5:15" ht="15.75" customHeight="1" x14ac:dyDescent="0.2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5:15" ht="15.75" customHeight="1" x14ac:dyDescent="0.2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5:15" ht="15.75" customHeight="1" x14ac:dyDescent="0.2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5:15" ht="15.75" customHeight="1" x14ac:dyDescent="0.2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5:15" ht="15.75" customHeight="1" x14ac:dyDescent="0.2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5:15" ht="15.75" customHeight="1" x14ac:dyDescent="0.2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5:15" ht="15.75" customHeight="1" x14ac:dyDescent="0.2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5:15" ht="15.75" customHeight="1" x14ac:dyDescent="0.2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5:15" ht="15.75" customHeight="1" x14ac:dyDescent="0.2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5:15" ht="15.75" customHeight="1" x14ac:dyDescent="0.2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5:15" ht="15.75" customHeight="1" x14ac:dyDescent="0.2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5:15" ht="15.75" customHeight="1" x14ac:dyDescent="0.2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5:15" ht="15.75" customHeight="1" x14ac:dyDescent="0.2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5:15" ht="15.75" customHeight="1" x14ac:dyDescent="0.2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5:15" ht="15.75" customHeight="1" x14ac:dyDescent="0.2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5:15" ht="15.75" customHeight="1" x14ac:dyDescent="0.2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5:15" ht="15.75" customHeight="1" x14ac:dyDescent="0.2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5:15" ht="15.75" customHeight="1" x14ac:dyDescent="0.2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5:15" ht="15.75" customHeight="1" x14ac:dyDescent="0.2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5:15" ht="15.75" customHeight="1" x14ac:dyDescent="0.2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5:15" ht="15.75" customHeight="1" x14ac:dyDescent="0.2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5:15" ht="15.75" customHeight="1" x14ac:dyDescent="0.2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5:15" ht="15.75" customHeight="1" x14ac:dyDescent="0.2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5:15" ht="15.75" customHeight="1" x14ac:dyDescent="0.2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5:15" ht="15.75" customHeight="1" x14ac:dyDescent="0.2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5:15" ht="15.75" customHeight="1" x14ac:dyDescent="0.2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5:15" ht="15.75" customHeight="1" x14ac:dyDescent="0.2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5:15" ht="15.75" customHeight="1" x14ac:dyDescent="0.2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5:15" ht="15.75" customHeight="1" x14ac:dyDescent="0.2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5:15" ht="15.75" customHeight="1" x14ac:dyDescent="0.2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5:15" ht="15.75" customHeight="1" x14ac:dyDescent="0.2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5:15" ht="15.75" customHeight="1" x14ac:dyDescent="0.2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5:15" ht="15.75" customHeight="1" x14ac:dyDescent="0.2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5:15" ht="15.75" customHeight="1" x14ac:dyDescent="0.2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5:15" ht="15.75" customHeight="1" x14ac:dyDescent="0.2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5:15" ht="15.75" customHeight="1" x14ac:dyDescent="0.2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5:15" ht="15.75" customHeight="1" x14ac:dyDescent="0.2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5:15" ht="15.75" customHeight="1" x14ac:dyDescent="0.2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5:15" ht="15.75" customHeight="1" x14ac:dyDescent="0.2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5:15" ht="15.75" customHeight="1" x14ac:dyDescent="0.2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5:15" ht="15.75" customHeight="1" x14ac:dyDescent="0.2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5:15" ht="15.75" customHeight="1" x14ac:dyDescent="0.2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5:15" ht="15.75" customHeight="1" x14ac:dyDescent="0.2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5:15" ht="15.75" customHeight="1" x14ac:dyDescent="0.2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5:15" ht="15.75" customHeight="1" x14ac:dyDescent="0.2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5:15" ht="15.75" customHeight="1" x14ac:dyDescent="0.2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5:15" ht="15.75" customHeight="1" x14ac:dyDescent="0.2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5:15" ht="15.75" customHeight="1" x14ac:dyDescent="0.2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5:15" ht="15.75" customHeight="1" x14ac:dyDescent="0.2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5:15" ht="15.75" customHeight="1" x14ac:dyDescent="0.2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5:15" ht="15.75" customHeight="1" x14ac:dyDescent="0.2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5:15" ht="15.75" customHeight="1" x14ac:dyDescent="0.2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5:15" ht="15.75" customHeight="1" x14ac:dyDescent="0.2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5:15" ht="15.75" customHeight="1" x14ac:dyDescent="0.2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5:15" ht="15.75" customHeight="1" x14ac:dyDescent="0.2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5:15" ht="15.75" customHeight="1" x14ac:dyDescent="0.2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5:15" ht="15.75" customHeight="1" x14ac:dyDescent="0.2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5:15" ht="15.75" customHeight="1" x14ac:dyDescent="0.2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5:15" ht="15.75" customHeight="1" x14ac:dyDescent="0.2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5:15" ht="15.75" customHeight="1" x14ac:dyDescent="0.2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5:15" ht="15.75" customHeight="1" x14ac:dyDescent="0.2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5:15" ht="15.75" customHeight="1" x14ac:dyDescent="0.2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5:15" ht="15.75" customHeight="1" x14ac:dyDescent="0.2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5:15" ht="15.75" customHeight="1" x14ac:dyDescent="0.2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5:15" ht="15.75" customHeight="1" x14ac:dyDescent="0.2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5:15" ht="15.75" customHeight="1" x14ac:dyDescent="0.2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5:15" ht="15.75" customHeight="1" x14ac:dyDescent="0.2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5:15" ht="15.75" customHeight="1" x14ac:dyDescent="0.2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5:15" ht="15.75" customHeight="1" x14ac:dyDescent="0.2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5:15" ht="15.75" customHeight="1" x14ac:dyDescent="0.2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5:15" ht="15.75" customHeight="1" x14ac:dyDescent="0.2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5:15" ht="15.75" customHeight="1" x14ac:dyDescent="0.2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5:15" ht="15.75" customHeight="1" x14ac:dyDescent="0.2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5:15" ht="15.75" customHeight="1" x14ac:dyDescent="0.2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5:15" ht="15.75" customHeight="1" x14ac:dyDescent="0.2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5:15" ht="15.75" customHeight="1" x14ac:dyDescent="0.2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5:15" ht="15.75" customHeight="1" x14ac:dyDescent="0.2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5:15" ht="15.75" customHeight="1" x14ac:dyDescent="0.2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5:15" ht="15.75" customHeight="1" x14ac:dyDescent="0.2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5:15" ht="15.75" customHeight="1" x14ac:dyDescent="0.2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5:15" ht="15.75" customHeight="1" x14ac:dyDescent="0.2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5:15" ht="15.75" customHeight="1" x14ac:dyDescent="0.2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5:15" ht="15.75" customHeight="1" x14ac:dyDescent="0.2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5:15" ht="15.75" customHeight="1" x14ac:dyDescent="0.2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5:15" ht="15.75" customHeight="1" x14ac:dyDescent="0.2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5:15" ht="15.75" customHeight="1" x14ac:dyDescent="0.2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5:15" ht="15.75" customHeight="1" x14ac:dyDescent="0.2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5:15" ht="15.75" customHeight="1" x14ac:dyDescent="0.2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5:15" ht="15.75" customHeight="1" x14ac:dyDescent="0.2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5:15" ht="15.75" customHeight="1" x14ac:dyDescent="0.2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5:15" ht="15.75" customHeight="1" x14ac:dyDescent="0.2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5:15" ht="15.75" customHeight="1" x14ac:dyDescent="0.2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5:15" ht="15.75" customHeight="1" x14ac:dyDescent="0.2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5:15" ht="15.75" customHeight="1" x14ac:dyDescent="0.2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5:15" ht="15.75" customHeight="1" x14ac:dyDescent="0.2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5:15" ht="15.75" customHeight="1" x14ac:dyDescent="0.2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5:15" ht="15.75" customHeight="1" x14ac:dyDescent="0.2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5:15" ht="15.75" customHeight="1" x14ac:dyDescent="0.2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5:15" ht="15.75" customHeight="1" x14ac:dyDescent="0.2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5:15" ht="15.75" customHeight="1" x14ac:dyDescent="0.2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5:15" ht="15.75" customHeight="1" x14ac:dyDescent="0.2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5:15" ht="15.75" customHeight="1" x14ac:dyDescent="0.2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5:15" ht="15.75" customHeight="1" x14ac:dyDescent="0.2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5:15" ht="15.75" customHeight="1" x14ac:dyDescent="0.2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5:15" ht="15.75" customHeight="1" x14ac:dyDescent="0.2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5:15" ht="15.75" customHeight="1" x14ac:dyDescent="0.2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5:15" ht="15.75" customHeight="1" x14ac:dyDescent="0.2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5:15" ht="15.75" customHeight="1" x14ac:dyDescent="0.2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5:15" ht="15.75" customHeight="1" x14ac:dyDescent="0.2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5:15" ht="15.75" customHeight="1" x14ac:dyDescent="0.2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5:15" ht="15.75" customHeight="1" x14ac:dyDescent="0.2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5:15" ht="15.75" customHeight="1" x14ac:dyDescent="0.2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5:15" ht="15.75" customHeight="1" x14ac:dyDescent="0.2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5:15" ht="15.75" customHeight="1" x14ac:dyDescent="0.2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5:15" ht="15.75" customHeight="1" x14ac:dyDescent="0.2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5:15" ht="15.75" customHeight="1" x14ac:dyDescent="0.2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5:15" ht="15.75" customHeight="1" x14ac:dyDescent="0.2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5:15" ht="15.75" customHeight="1" x14ac:dyDescent="0.2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5:15" ht="15.75" customHeight="1" x14ac:dyDescent="0.2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5:15" ht="15.75" customHeight="1" x14ac:dyDescent="0.2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5:15" ht="15.75" customHeight="1" x14ac:dyDescent="0.2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5:15" ht="15.75" customHeight="1" x14ac:dyDescent="0.2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5:15" ht="15.75" customHeight="1" x14ac:dyDescent="0.2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5:15" ht="15.75" customHeight="1" x14ac:dyDescent="0.2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5:15" ht="15.75" customHeight="1" x14ac:dyDescent="0.2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5:15" ht="15.75" customHeight="1" x14ac:dyDescent="0.2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5:15" ht="15.75" customHeight="1" x14ac:dyDescent="0.2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5:15" ht="15.75" customHeight="1" x14ac:dyDescent="0.2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5:15" ht="15.75" customHeight="1" x14ac:dyDescent="0.2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5:15" ht="15.75" customHeight="1" x14ac:dyDescent="0.2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5:15" ht="15.75" customHeight="1" x14ac:dyDescent="0.2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5:15" ht="15.75" customHeight="1" x14ac:dyDescent="0.2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5:15" ht="15.75" customHeight="1" x14ac:dyDescent="0.2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5:15" ht="15.75" customHeight="1" x14ac:dyDescent="0.2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5:15" ht="15.75" customHeight="1" x14ac:dyDescent="0.2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5:15" ht="15.75" customHeight="1" x14ac:dyDescent="0.2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5:15" ht="15.75" customHeight="1" x14ac:dyDescent="0.2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5:15" ht="15.75" customHeight="1" x14ac:dyDescent="0.2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5:15" ht="15.75" customHeight="1" x14ac:dyDescent="0.2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5:15" ht="15.75" customHeight="1" x14ac:dyDescent="0.2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5:15" ht="15.75" customHeight="1" x14ac:dyDescent="0.2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5:15" ht="15.75" customHeight="1" x14ac:dyDescent="0.2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5:15" ht="15.75" customHeight="1" x14ac:dyDescent="0.2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5:15" ht="15.75" customHeight="1" x14ac:dyDescent="0.2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5:15" ht="15.75" customHeight="1" x14ac:dyDescent="0.2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5:15" ht="15.75" customHeight="1" x14ac:dyDescent="0.2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5:15" ht="15.75" customHeight="1" x14ac:dyDescent="0.2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5:15" ht="15.75" customHeight="1" x14ac:dyDescent="0.2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5:15" ht="15.75" customHeight="1" x14ac:dyDescent="0.2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5:15" ht="15.75" customHeight="1" x14ac:dyDescent="0.2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5:15" ht="15.75" customHeight="1" x14ac:dyDescent="0.2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5:15" ht="15.75" customHeight="1" x14ac:dyDescent="0.2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5:15" ht="15.75" customHeight="1" x14ac:dyDescent="0.2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5:15" ht="15.75" customHeight="1" x14ac:dyDescent="0.2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5:15" ht="15.75" customHeight="1" x14ac:dyDescent="0.2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5:15" ht="15.75" customHeight="1" x14ac:dyDescent="0.2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5:15" ht="15.75" customHeight="1" x14ac:dyDescent="0.2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5:15" ht="15.75" customHeight="1" x14ac:dyDescent="0.2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5:15" ht="15.75" customHeight="1" x14ac:dyDescent="0.2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5:15" ht="15.75" customHeight="1" x14ac:dyDescent="0.2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5:15" ht="15.75" customHeight="1" x14ac:dyDescent="0.2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5:15" ht="15.75" customHeight="1" x14ac:dyDescent="0.2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5:15" ht="15.75" customHeight="1" x14ac:dyDescent="0.2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5:15" ht="15.75" customHeight="1" x14ac:dyDescent="0.2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5:15" ht="15.75" customHeight="1" x14ac:dyDescent="0.2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5:15" ht="15.75" customHeight="1" x14ac:dyDescent="0.2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5:15" ht="15.75" customHeight="1" x14ac:dyDescent="0.2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5:15" ht="15.75" customHeight="1" x14ac:dyDescent="0.2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5:15" ht="15.75" customHeight="1" x14ac:dyDescent="0.2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5:15" ht="15.75" customHeight="1" x14ac:dyDescent="0.2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5:15" ht="15.75" customHeight="1" x14ac:dyDescent="0.2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5:15" ht="15.75" customHeight="1" x14ac:dyDescent="0.2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5:15" ht="15.75" customHeight="1" x14ac:dyDescent="0.2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5:15" ht="15.75" customHeight="1" x14ac:dyDescent="0.2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5:15" ht="15.75" customHeight="1" x14ac:dyDescent="0.2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5:15" ht="15.75" customHeight="1" x14ac:dyDescent="0.2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5:15" ht="15.75" customHeight="1" x14ac:dyDescent="0.2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5:15" ht="15.75" customHeight="1" x14ac:dyDescent="0.2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5:15" ht="15.75" customHeight="1" x14ac:dyDescent="0.2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5:15" ht="15.75" customHeight="1" x14ac:dyDescent="0.2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5:15" ht="15.75" customHeight="1" x14ac:dyDescent="0.2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5:15" ht="15.75" customHeight="1" x14ac:dyDescent="0.2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5:15" ht="15.75" customHeight="1" x14ac:dyDescent="0.2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5:15" ht="15.75" customHeight="1" x14ac:dyDescent="0.2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5:15" ht="15.75" customHeight="1" x14ac:dyDescent="0.2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5:15" ht="15.75" customHeight="1" x14ac:dyDescent="0.2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5:15" ht="15.75" customHeight="1" x14ac:dyDescent="0.2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5:15" ht="15.75" customHeight="1" x14ac:dyDescent="0.2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5:15" ht="15.75" customHeight="1" x14ac:dyDescent="0.2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5:15" ht="15.75" customHeight="1" x14ac:dyDescent="0.2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5:15" ht="15.75" customHeight="1" x14ac:dyDescent="0.2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5:15" ht="15.75" customHeight="1" x14ac:dyDescent="0.2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5:15" ht="15.75" customHeight="1" x14ac:dyDescent="0.2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5:15" ht="15.75" customHeight="1" x14ac:dyDescent="0.2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5:15" ht="15.75" customHeight="1" x14ac:dyDescent="0.2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5:15" ht="15.75" customHeight="1" x14ac:dyDescent="0.2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5:15" ht="15.75" customHeight="1" x14ac:dyDescent="0.2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5:15" ht="15.75" customHeight="1" x14ac:dyDescent="0.2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5:15" ht="15.75" customHeight="1" x14ac:dyDescent="0.2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5:15" ht="15.75" customHeight="1" x14ac:dyDescent="0.2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5:15" ht="15.75" customHeight="1" x14ac:dyDescent="0.2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5:15" ht="15.75" customHeight="1" x14ac:dyDescent="0.2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5:15" ht="15.75" customHeight="1" x14ac:dyDescent="0.2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5:15" ht="15.75" customHeight="1" x14ac:dyDescent="0.2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5:15" ht="15.75" customHeight="1" x14ac:dyDescent="0.2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5:15" ht="15.75" customHeight="1" x14ac:dyDescent="0.2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5:15" ht="15.75" customHeight="1" x14ac:dyDescent="0.2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5:15" ht="15.75" customHeight="1" x14ac:dyDescent="0.2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5:15" ht="15.75" customHeight="1" x14ac:dyDescent="0.2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5:15" ht="15.75" customHeight="1" x14ac:dyDescent="0.2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5:15" ht="15.75" customHeight="1" x14ac:dyDescent="0.2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5:15" ht="15.75" customHeight="1" x14ac:dyDescent="0.2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5:15" ht="15.75" customHeight="1" x14ac:dyDescent="0.2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5:15" ht="15.75" customHeight="1" x14ac:dyDescent="0.2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5:15" ht="15.75" customHeight="1" x14ac:dyDescent="0.2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5:15" ht="15.75" customHeight="1" x14ac:dyDescent="0.2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5:15" ht="15.75" customHeight="1" x14ac:dyDescent="0.2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5:15" ht="15.75" customHeight="1" x14ac:dyDescent="0.2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5:15" ht="15.75" customHeight="1" x14ac:dyDescent="0.2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5:15" ht="15.75" customHeight="1" x14ac:dyDescent="0.2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5:15" ht="15.75" customHeight="1" x14ac:dyDescent="0.2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5:15" ht="15.75" customHeight="1" x14ac:dyDescent="0.2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5:15" ht="15.75" customHeight="1" x14ac:dyDescent="0.2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5:15" ht="15.75" customHeight="1" x14ac:dyDescent="0.2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5:15" ht="15.75" customHeight="1" x14ac:dyDescent="0.2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5:15" ht="15.75" customHeight="1" x14ac:dyDescent="0.2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5:15" ht="15.75" customHeight="1" x14ac:dyDescent="0.2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5:15" ht="15.75" customHeight="1" x14ac:dyDescent="0.2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5:15" ht="15.75" customHeight="1" x14ac:dyDescent="0.2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5:15" ht="15.75" customHeight="1" x14ac:dyDescent="0.2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5:15" ht="15.75" customHeight="1" x14ac:dyDescent="0.2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5:15" ht="15.75" customHeight="1" x14ac:dyDescent="0.2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5:15" ht="15.75" customHeight="1" x14ac:dyDescent="0.2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5:15" ht="15.75" customHeight="1" x14ac:dyDescent="0.2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5:15" ht="15.75" customHeight="1" x14ac:dyDescent="0.2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5:15" ht="15.75" customHeight="1" x14ac:dyDescent="0.2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5:15" ht="15.75" customHeight="1" x14ac:dyDescent="0.2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5:15" ht="15.75" customHeight="1" x14ac:dyDescent="0.2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5:15" ht="15.75" customHeight="1" x14ac:dyDescent="0.2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5:15" ht="15.75" customHeight="1" x14ac:dyDescent="0.2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5:15" ht="15.75" customHeight="1" x14ac:dyDescent="0.2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5:15" ht="15.75" customHeight="1" x14ac:dyDescent="0.2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5:15" ht="15.75" customHeight="1" x14ac:dyDescent="0.2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5:15" ht="15.75" customHeight="1" x14ac:dyDescent="0.2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5:15" ht="15.75" customHeight="1" x14ac:dyDescent="0.2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5:15" ht="15.75" customHeight="1" x14ac:dyDescent="0.2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5:15" ht="15.75" customHeight="1" x14ac:dyDescent="0.2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5:15" ht="15.75" customHeight="1" x14ac:dyDescent="0.2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5:15" ht="15.75" customHeight="1" x14ac:dyDescent="0.2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5:15" ht="15.75" customHeight="1" x14ac:dyDescent="0.2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5:15" ht="15.75" customHeight="1" x14ac:dyDescent="0.2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5:15" ht="15.75" customHeight="1" x14ac:dyDescent="0.2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5:15" ht="15.75" customHeight="1" x14ac:dyDescent="0.2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5:15" ht="15.75" customHeight="1" x14ac:dyDescent="0.2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5:15" ht="15.75" customHeight="1" x14ac:dyDescent="0.2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5:15" ht="15.75" customHeight="1" x14ac:dyDescent="0.2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5:15" ht="15.75" customHeight="1" x14ac:dyDescent="0.2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5:15" ht="15.75" customHeight="1" x14ac:dyDescent="0.2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5:15" ht="15.75" customHeight="1" x14ac:dyDescent="0.2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5:15" ht="15.75" customHeight="1" x14ac:dyDescent="0.2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5:15" ht="15.75" customHeight="1" x14ac:dyDescent="0.2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5:15" ht="15.75" customHeight="1" x14ac:dyDescent="0.2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5:15" ht="15.75" customHeight="1" x14ac:dyDescent="0.2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5:15" ht="15.75" customHeight="1" x14ac:dyDescent="0.2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5:15" ht="15.75" customHeight="1" x14ac:dyDescent="0.2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5:15" ht="15.75" customHeight="1" x14ac:dyDescent="0.2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5:15" ht="15.75" customHeight="1" x14ac:dyDescent="0.2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5:15" ht="15.75" customHeight="1" x14ac:dyDescent="0.2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5:15" ht="15.75" customHeight="1" x14ac:dyDescent="0.2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5:15" ht="15.75" customHeight="1" x14ac:dyDescent="0.2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5:15" ht="15.75" customHeight="1" x14ac:dyDescent="0.2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5:15" ht="15.75" customHeight="1" x14ac:dyDescent="0.2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5:15" ht="15.75" customHeight="1" x14ac:dyDescent="0.2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5:15" ht="15.75" customHeight="1" x14ac:dyDescent="0.2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5:15" ht="15.75" customHeight="1" x14ac:dyDescent="0.2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5:15" ht="15.75" customHeight="1" x14ac:dyDescent="0.2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5:15" ht="15.75" customHeight="1" x14ac:dyDescent="0.2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5:15" ht="15.75" customHeight="1" x14ac:dyDescent="0.2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5:15" ht="15.75" customHeight="1" x14ac:dyDescent="0.2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5:15" ht="15.75" customHeight="1" x14ac:dyDescent="0.2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5:15" ht="15.75" customHeight="1" x14ac:dyDescent="0.2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5:15" ht="15.75" customHeight="1" x14ac:dyDescent="0.2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5:15" ht="15.75" customHeight="1" x14ac:dyDescent="0.2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5:15" ht="15.75" customHeight="1" x14ac:dyDescent="0.2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5:15" ht="15.75" customHeight="1" x14ac:dyDescent="0.2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5:15" ht="15.75" customHeight="1" x14ac:dyDescent="0.2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5:15" ht="15.75" customHeight="1" x14ac:dyDescent="0.2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5:15" ht="15.75" customHeight="1" x14ac:dyDescent="0.2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5:15" ht="15.75" customHeight="1" x14ac:dyDescent="0.2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5:15" ht="15.75" customHeight="1" x14ac:dyDescent="0.2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5:15" ht="15.75" customHeight="1" x14ac:dyDescent="0.2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5:15" ht="15.75" customHeight="1" x14ac:dyDescent="0.2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5:15" ht="15.75" customHeight="1" x14ac:dyDescent="0.2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5:15" ht="15.75" customHeight="1" x14ac:dyDescent="0.2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5:15" ht="15.75" customHeight="1" x14ac:dyDescent="0.2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5:15" ht="15.75" customHeight="1" x14ac:dyDescent="0.2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5:15" ht="15.75" customHeight="1" x14ac:dyDescent="0.2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5:15" ht="15.75" customHeight="1" x14ac:dyDescent="0.2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5:15" ht="15.75" customHeight="1" x14ac:dyDescent="0.2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5:15" ht="15.75" customHeight="1" x14ac:dyDescent="0.2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5:15" ht="15.75" customHeight="1" x14ac:dyDescent="0.2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5:15" ht="15.75" customHeight="1" x14ac:dyDescent="0.2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5:15" ht="15.75" customHeight="1" x14ac:dyDescent="0.2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5:15" ht="15.75" customHeight="1" x14ac:dyDescent="0.2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5:15" ht="15.75" customHeight="1" x14ac:dyDescent="0.2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5:15" ht="15.75" customHeight="1" x14ac:dyDescent="0.2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5:15" ht="15.75" customHeight="1" x14ac:dyDescent="0.2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5:15" ht="15.75" customHeight="1" x14ac:dyDescent="0.2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5:15" ht="15.75" customHeight="1" x14ac:dyDescent="0.2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5:15" ht="15.75" customHeight="1" x14ac:dyDescent="0.2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5:15" ht="15.75" customHeight="1" x14ac:dyDescent="0.2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5:15" ht="15.75" customHeight="1" x14ac:dyDescent="0.2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5:15" ht="15.75" customHeight="1" x14ac:dyDescent="0.2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5:15" ht="15.75" customHeight="1" x14ac:dyDescent="0.2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5:15" ht="15.75" customHeight="1" x14ac:dyDescent="0.2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5:15" ht="15.75" customHeight="1" x14ac:dyDescent="0.2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5:15" ht="15.75" customHeight="1" x14ac:dyDescent="0.2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5:15" ht="15.75" customHeight="1" x14ac:dyDescent="0.2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5:15" ht="15.75" customHeight="1" x14ac:dyDescent="0.2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5:15" ht="15.75" customHeight="1" x14ac:dyDescent="0.2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5:15" ht="15.75" customHeight="1" x14ac:dyDescent="0.2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5:15" ht="15.75" customHeight="1" x14ac:dyDescent="0.2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5:15" ht="15.75" customHeight="1" x14ac:dyDescent="0.2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5:15" ht="15.75" customHeight="1" x14ac:dyDescent="0.2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5:15" ht="15.75" customHeight="1" x14ac:dyDescent="0.2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5:15" ht="15.75" customHeight="1" x14ac:dyDescent="0.2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5:15" ht="15.75" customHeight="1" x14ac:dyDescent="0.2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5:15" ht="15.75" customHeight="1" x14ac:dyDescent="0.2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5:15" ht="15.75" customHeight="1" x14ac:dyDescent="0.2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5:15" ht="15.75" customHeight="1" x14ac:dyDescent="0.2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5:15" ht="15.75" customHeight="1" x14ac:dyDescent="0.2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5:15" ht="15.75" customHeight="1" x14ac:dyDescent="0.2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5:15" ht="15.75" customHeight="1" x14ac:dyDescent="0.2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5:15" ht="15.75" customHeight="1" x14ac:dyDescent="0.2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5:15" ht="15.75" customHeight="1" x14ac:dyDescent="0.2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5:15" ht="15.75" customHeight="1" x14ac:dyDescent="0.2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5:15" ht="15.75" customHeight="1" x14ac:dyDescent="0.2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5:15" ht="15.75" customHeight="1" x14ac:dyDescent="0.2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5:15" ht="15.75" customHeight="1" x14ac:dyDescent="0.2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5:15" ht="15.75" customHeight="1" x14ac:dyDescent="0.2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5:15" ht="15.75" customHeight="1" x14ac:dyDescent="0.2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5:15" ht="15.75" customHeight="1" x14ac:dyDescent="0.2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5:15" ht="15.75" customHeight="1" x14ac:dyDescent="0.2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5:15" ht="15.75" customHeight="1" x14ac:dyDescent="0.2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5:15" ht="15.75" customHeight="1" x14ac:dyDescent="0.2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5:15" ht="15.75" customHeight="1" x14ac:dyDescent="0.2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5:15" ht="15.75" customHeight="1" x14ac:dyDescent="0.2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5:15" ht="15.75" customHeight="1" x14ac:dyDescent="0.2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5:15" ht="15.75" customHeight="1" x14ac:dyDescent="0.2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5:15" ht="15.75" customHeight="1" x14ac:dyDescent="0.2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5:15" ht="15.75" customHeight="1" x14ac:dyDescent="0.2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5:15" ht="15.75" customHeight="1" x14ac:dyDescent="0.2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5:15" ht="15.75" customHeight="1" x14ac:dyDescent="0.2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5:15" ht="15.75" customHeight="1" x14ac:dyDescent="0.2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5:15" ht="15.75" customHeight="1" x14ac:dyDescent="0.2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5:15" ht="15.75" customHeight="1" x14ac:dyDescent="0.2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5:15" ht="15.75" customHeight="1" x14ac:dyDescent="0.2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5:15" ht="15.75" customHeight="1" x14ac:dyDescent="0.2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5:15" ht="15.75" customHeight="1" x14ac:dyDescent="0.2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5:15" ht="15.75" customHeight="1" x14ac:dyDescent="0.2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5:15" ht="15.75" customHeight="1" x14ac:dyDescent="0.2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5:15" ht="15.75" customHeight="1" x14ac:dyDescent="0.2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5:15" ht="15.75" customHeight="1" x14ac:dyDescent="0.2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5:15" ht="15.75" customHeight="1" x14ac:dyDescent="0.2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5:15" ht="15.75" customHeight="1" x14ac:dyDescent="0.2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5:15" ht="15.75" customHeight="1" x14ac:dyDescent="0.2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5:15" ht="15.75" customHeight="1" x14ac:dyDescent="0.2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5:15" ht="15.75" customHeight="1" x14ac:dyDescent="0.2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5:15" ht="15.75" customHeight="1" x14ac:dyDescent="0.2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5:15" ht="15.75" customHeight="1" x14ac:dyDescent="0.2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5:15" ht="15.75" customHeight="1" x14ac:dyDescent="0.2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5:15" ht="15.75" customHeight="1" x14ac:dyDescent="0.2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5:15" ht="15.75" customHeight="1" x14ac:dyDescent="0.2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5:15" ht="15.75" customHeight="1" x14ac:dyDescent="0.2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5:15" ht="15.75" customHeight="1" x14ac:dyDescent="0.2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5:15" ht="15.75" customHeight="1" x14ac:dyDescent="0.2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5:15" ht="15.75" customHeight="1" x14ac:dyDescent="0.2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5:15" ht="15.75" customHeight="1" x14ac:dyDescent="0.2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5:15" ht="15.75" customHeight="1" x14ac:dyDescent="0.2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5:15" ht="15.75" customHeight="1" x14ac:dyDescent="0.2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5:15" ht="15.75" customHeight="1" x14ac:dyDescent="0.2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5:15" ht="15.75" customHeight="1" x14ac:dyDescent="0.2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5:15" ht="15.75" customHeight="1" x14ac:dyDescent="0.2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5:15" ht="15.75" customHeight="1" x14ac:dyDescent="0.2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5:15" ht="15.75" customHeight="1" x14ac:dyDescent="0.2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5:15" ht="15.75" customHeight="1" x14ac:dyDescent="0.2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5:15" ht="15.75" customHeight="1" x14ac:dyDescent="0.2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5:15" ht="15.75" customHeight="1" x14ac:dyDescent="0.2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5:15" ht="15.75" customHeight="1" x14ac:dyDescent="0.2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5:15" ht="15.75" customHeight="1" x14ac:dyDescent="0.2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5:15" ht="15.75" customHeight="1" x14ac:dyDescent="0.2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5:15" ht="15.75" customHeight="1" x14ac:dyDescent="0.2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5:15" ht="15.75" customHeight="1" x14ac:dyDescent="0.2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5:15" ht="15.75" customHeight="1" x14ac:dyDescent="0.2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5:15" ht="15.75" customHeight="1" x14ac:dyDescent="0.2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5:15" ht="15.75" customHeight="1" x14ac:dyDescent="0.2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5:15" ht="15.75" customHeight="1" x14ac:dyDescent="0.2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5:15" ht="15.75" customHeight="1" x14ac:dyDescent="0.2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5:15" ht="15.75" customHeight="1" x14ac:dyDescent="0.2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5:15" ht="15.75" customHeight="1" x14ac:dyDescent="0.2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5:15" ht="15.75" customHeight="1" x14ac:dyDescent="0.2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5:15" ht="15.75" customHeight="1" x14ac:dyDescent="0.2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5:15" ht="15.75" customHeight="1" x14ac:dyDescent="0.2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5:15" ht="15.75" customHeight="1" x14ac:dyDescent="0.2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5:15" ht="15.75" customHeight="1" x14ac:dyDescent="0.2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5:15" ht="15.75" customHeight="1" x14ac:dyDescent="0.2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5:15" ht="15.75" customHeight="1" x14ac:dyDescent="0.2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5:15" ht="15.75" customHeight="1" x14ac:dyDescent="0.2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5:15" ht="15.75" customHeight="1" x14ac:dyDescent="0.2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5:15" ht="15.75" customHeight="1" x14ac:dyDescent="0.2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5:15" ht="15.75" customHeight="1" x14ac:dyDescent="0.2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5:15" ht="15.75" customHeight="1" x14ac:dyDescent="0.2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5:15" ht="15.75" customHeight="1" x14ac:dyDescent="0.2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5:15" ht="15.75" customHeight="1" x14ac:dyDescent="0.2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5:15" ht="15.75" customHeight="1" x14ac:dyDescent="0.2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5:15" ht="15.75" customHeight="1" x14ac:dyDescent="0.2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5:15" ht="15.75" customHeight="1" x14ac:dyDescent="0.2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5:15" ht="15.75" customHeight="1" x14ac:dyDescent="0.2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5:15" ht="15.75" customHeight="1" x14ac:dyDescent="0.2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5:15" ht="15.75" customHeight="1" x14ac:dyDescent="0.2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5:15" ht="15.75" customHeight="1" x14ac:dyDescent="0.2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5:15" ht="15.75" customHeight="1" x14ac:dyDescent="0.2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5:15" ht="15.75" customHeight="1" x14ac:dyDescent="0.2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5:15" ht="15.75" customHeight="1" x14ac:dyDescent="0.2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5:15" ht="15.75" customHeight="1" x14ac:dyDescent="0.2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5:15" ht="15.75" customHeight="1" x14ac:dyDescent="0.2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5:15" ht="15.75" customHeight="1" x14ac:dyDescent="0.2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5:15" ht="15.75" customHeight="1" x14ac:dyDescent="0.2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5:15" ht="15.75" customHeight="1" x14ac:dyDescent="0.2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5:15" ht="15.75" customHeight="1" x14ac:dyDescent="0.2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5:15" ht="15.75" customHeight="1" x14ac:dyDescent="0.2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5:15" ht="15.75" customHeight="1" x14ac:dyDescent="0.2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5:15" ht="15.75" customHeight="1" x14ac:dyDescent="0.2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5:15" ht="15.75" customHeight="1" x14ac:dyDescent="0.2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5:15" ht="15.75" customHeight="1" x14ac:dyDescent="0.2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5:15" ht="15.75" customHeight="1" x14ac:dyDescent="0.2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5:15" ht="15.75" customHeight="1" x14ac:dyDescent="0.2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5:15" ht="15.75" customHeight="1" x14ac:dyDescent="0.2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5:15" ht="15.75" customHeight="1" x14ac:dyDescent="0.2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5:15" ht="15.75" customHeight="1" x14ac:dyDescent="0.2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5:15" ht="15.75" customHeight="1" x14ac:dyDescent="0.2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5:15" ht="15.75" customHeight="1" x14ac:dyDescent="0.2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5:15" ht="15.75" customHeight="1" x14ac:dyDescent="0.2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5:15" ht="15.75" customHeight="1" x14ac:dyDescent="0.2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5:15" ht="15.75" customHeight="1" x14ac:dyDescent="0.2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5:15" ht="15.75" customHeight="1" x14ac:dyDescent="0.2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5:15" ht="15.75" customHeight="1" x14ac:dyDescent="0.2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5:15" ht="15.75" customHeight="1" x14ac:dyDescent="0.2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5:15" ht="15.75" customHeight="1" x14ac:dyDescent="0.2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5:15" ht="15.75" customHeight="1" x14ac:dyDescent="0.2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5:15" ht="15.75" customHeight="1" x14ac:dyDescent="0.2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5:15" ht="15.75" customHeight="1" x14ac:dyDescent="0.2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5:15" ht="15.75" customHeight="1" x14ac:dyDescent="0.2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5:15" ht="15.75" customHeight="1" x14ac:dyDescent="0.2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5:15" ht="15.75" customHeight="1" x14ac:dyDescent="0.2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5:15" ht="15.75" customHeight="1" x14ac:dyDescent="0.2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5:15" ht="15.75" customHeight="1" x14ac:dyDescent="0.2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5:15" ht="15.75" customHeight="1" x14ac:dyDescent="0.2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5:15" ht="15.75" customHeight="1" x14ac:dyDescent="0.2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5:15" ht="15.75" customHeight="1" x14ac:dyDescent="0.2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5:15" ht="15.75" customHeight="1" x14ac:dyDescent="0.2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5:15" ht="15.75" customHeight="1" x14ac:dyDescent="0.2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5:15" ht="15.75" customHeight="1" x14ac:dyDescent="0.2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5:15" ht="15.75" customHeight="1" x14ac:dyDescent="0.2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5:15" ht="15.75" customHeight="1" x14ac:dyDescent="0.2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5:15" ht="15.75" customHeight="1" x14ac:dyDescent="0.2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5:15" ht="15.75" customHeight="1" x14ac:dyDescent="0.2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5:15" ht="15.75" customHeight="1" x14ac:dyDescent="0.2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5:15" ht="15.75" customHeight="1" x14ac:dyDescent="0.2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5:15" ht="15.75" customHeight="1" x14ac:dyDescent="0.2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5:15" ht="15.75" customHeight="1" x14ac:dyDescent="0.2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5:15" ht="15.75" customHeight="1" x14ac:dyDescent="0.2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5:15" ht="15.75" customHeight="1" x14ac:dyDescent="0.2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5:15" ht="15.75" customHeight="1" x14ac:dyDescent="0.2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5:15" ht="15.75" customHeight="1" x14ac:dyDescent="0.2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5:15" ht="15.75" customHeight="1" x14ac:dyDescent="0.2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5:15" ht="15.75" customHeight="1" x14ac:dyDescent="0.2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5:15" ht="15.75" customHeight="1" x14ac:dyDescent="0.2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5:15" ht="15.75" customHeight="1" x14ac:dyDescent="0.2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5:15" ht="15.75" customHeight="1" x14ac:dyDescent="0.2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5:15" ht="15.75" customHeight="1" x14ac:dyDescent="0.2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5:15" ht="15.75" customHeight="1" x14ac:dyDescent="0.2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5:15" ht="15.75" customHeight="1" x14ac:dyDescent="0.2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5:15" ht="15.75" customHeight="1" x14ac:dyDescent="0.2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5:15" ht="15.75" customHeight="1" x14ac:dyDescent="0.2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5:15" ht="15.75" customHeight="1" x14ac:dyDescent="0.2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5:15" ht="15.75" customHeight="1" x14ac:dyDescent="0.2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5:15" ht="15.75" customHeight="1" x14ac:dyDescent="0.2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5:15" ht="15.75" customHeight="1" x14ac:dyDescent="0.2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5:15" ht="15.75" customHeight="1" x14ac:dyDescent="0.2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5:15" ht="15.75" customHeight="1" x14ac:dyDescent="0.2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5:15" ht="15.75" customHeight="1" x14ac:dyDescent="0.2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5:15" ht="15.75" customHeight="1" x14ac:dyDescent="0.2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5:15" ht="15.75" customHeight="1" x14ac:dyDescent="0.2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5:15" ht="15.75" customHeight="1" x14ac:dyDescent="0.2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5:15" ht="15.75" customHeight="1" x14ac:dyDescent="0.2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5:15" ht="15.75" customHeight="1" x14ac:dyDescent="0.2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5:15" ht="15.75" customHeight="1" x14ac:dyDescent="0.2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5:15" ht="15.75" customHeight="1" x14ac:dyDescent="0.2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5:15" ht="15.75" customHeight="1" x14ac:dyDescent="0.2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5:15" ht="15.75" customHeight="1" x14ac:dyDescent="0.2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5:15" ht="15.75" customHeight="1" x14ac:dyDescent="0.2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5:15" ht="15.75" customHeight="1" x14ac:dyDescent="0.2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5:15" ht="15.75" customHeight="1" x14ac:dyDescent="0.2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5:15" ht="15.75" customHeight="1" x14ac:dyDescent="0.2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5:15" ht="15.75" customHeight="1" x14ac:dyDescent="0.2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5:15" ht="15.75" customHeight="1" x14ac:dyDescent="0.2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5:15" ht="15.75" customHeight="1" x14ac:dyDescent="0.2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5:15" ht="15.75" customHeight="1" x14ac:dyDescent="0.2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5:15" ht="15.75" customHeight="1" x14ac:dyDescent="0.2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5:15" ht="15.75" customHeight="1" x14ac:dyDescent="0.2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5:15" ht="15.75" customHeight="1" x14ac:dyDescent="0.2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5:15" ht="15.75" customHeight="1" x14ac:dyDescent="0.2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5:15" ht="15.75" customHeight="1" x14ac:dyDescent="0.2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5:15" ht="15.75" customHeight="1" x14ac:dyDescent="0.2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5:15" ht="15.75" customHeight="1" x14ac:dyDescent="0.2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5:15" ht="15.75" customHeight="1" x14ac:dyDescent="0.2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5:15" ht="15.75" customHeight="1" x14ac:dyDescent="0.2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5:15" ht="15.75" customHeight="1" x14ac:dyDescent="0.2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5:15" ht="15.75" customHeight="1" x14ac:dyDescent="0.2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5:15" ht="15.75" customHeight="1" x14ac:dyDescent="0.2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5:15" ht="15.75" customHeight="1" x14ac:dyDescent="0.2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5:15" ht="15.75" customHeight="1" x14ac:dyDescent="0.2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5:15" ht="15.75" customHeight="1" x14ac:dyDescent="0.2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5:15" ht="15.75" customHeight="1" x14ac:dyDescent="0.2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5:15" ht="15.75" customHeight="1" x14ac:dyDescent="0.2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5:15" ht="15.75" customHeight="1" x14ac:dyDescent="0.2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5:15" ht="15.75" customHeight="1" x14ac:dyDescent="0.2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5:15" ht="15.75" customHeight="1" x14ac:dyDescent="0.2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5:15" ht="15.75" customHeight="1" x14ac:dyDescent="0.2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5:15" ht="15.75" customHeight="1" x14ac:dyDescent="0.2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5:15" ht="15.75" customHeight="1" x14ac:dyDescent="0.2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5:15" ht="15.75" customHeight="1" x14ac:dyDescent="0.2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5:15" ht="15.75" customHeight="1" x14ac:dyDescent="0.2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5:15" ht="15.75" customHeight="1" x14ac:dyDescent="0.2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5:15" ht="15.75" customHeight="1" x14ac:dyDescent="0.2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5:15" ht="15.75" customHeight="1" x14ac:dyDescent="0.2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5:15" ht="15.75" customHeight="1" x14ac:dyDescent="0.2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5:15" ht="15.75" customHeight="1" x14ac:dyDescent="0.2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5:15" ht="15.75" customHeight="1" x14ac:dyDescent="0.2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</sheetData>
  <dataConsolidate/>
  <mergeCells count="18">
    <mergeCell ref="W8:AA8"/>
    <mergeCell ref="AL8:AO8"/>
    <mergeCell ref="BB8:BF8"/>
    <mergeCell ref="B1:BF1"/>
    <mergeCell ref="B4:BF4"/>
    <mergeCell ref="AP8:AS8"/>
    <mergeCell ref="AT8:AW8"/>
    <mergeCell ref="AG8:AK8"/>
    <mergeCell ref="AB8:AF8"/>
    <mergeCell ref="AX8:BA8"/>
    <mergeCell ref="S8:V8"/>
    <mergeCell ref="O8:R8"/>
    <mergeCell ref="F29:I29"/>
    <mergeCell ref="J29:L29"/>
    <mergeCell ref="B8:E8"/>
    <mergeCell ref="F8:I8"/>
    <mergeCell ref="B29:E29"/>
    <mergeCell ref="J8:N8"/>
  </mergeCells>
  <pageMargins left="0.23622047244094491" right="0.23622047244094491" top="0.74803149606299213" bottom="0.74803149606299213" header="0" footer="0"/>
  <pageSetup scale="32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AL1000"/>
  <sheetViews>
    <sheetView showGridLines="0" zoomScale="85" zoomScaleNormal="85" workbookViewId="0">
      <pane xSplit="1" topLeftCell="B1" activePane="topRight" state="frozen"/>
      <selection pane="topRight" activeCell="I22" sqref="I22"/>
    </sheetView>
  </sheetViews>
  <sheetFormatPr baseColWidth="10" defaultColWidth="14.42578125" defaultRowHeight="15" customHeight="1" outlineLevelCol="1" x14ac:dyDescent="0.2"/>
  <cols>
    <col min="1" max="1" width="25.28515625" customWidth="1"/>
    <col min="2" max="10" width="14.85546875" customWidth="1" outlineLevel="1"/>
    <col min="11" max="19" width="16.140625" customWidth="1" outlineLevel="1"/>
    <col min="20" max="20" width="17.7109375" customWidth="1" outlineLevel="1"/>
    <col min="21" max="21" width="18.140625" customWidth="1" outlineLevel="1"/>
    <col min="22" max="22" width="19.85546875" customWidth="1" outlineLevel="1"/>
    <col min="23" max="26" width="20.140625" customWidth="1" outlineLevel="1"/>
    <col min="27" max="38" width="20.140625" customWidth="1"/>
  </cols>
  <sheetData>
    <row r="1" spans="1:38" ht="10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2"/>
      <c r="AE1" s="2"/>
      <c r="AF1" s="2"/>
      <c r="AG1" s="2"/>
      <c r="AH1" s="2"/>
      <c r="AI1" s="2"/>
      <c r="AJ1" s="2"/>
      <c r="AK1" s="2"/>
      <c r="AL1" s="2"/>
    </row>
    <row r="2" spans="1:38" ht="10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2"/>
      <c r="AE2" s="2"/>
      <c r="AF2" s="2"/>
      <c r="AG2" s="2"/>
      <c r="AH2" s="2"/>
      <c r="AI2" s="2"/>
      <c r="AJ2" s="2"/>
      <c r="AK2" s="2"/>
      <c r="AL2" s="2"/>
    </row>
    <row r="3" spans="1:38" ht="10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AD3" s="2"/>
      <c r="AE3" s="2"/>
      <c r="AF3" s="2"/>
      <c r="AG3" s="2"/>
      <c r="AH3" s="2"/>
      <c r="AI3" s="2"/>
      <c r="AJ3" s="2"/>
      <c r="AK3" s="2"/>
      <c r="AL3" s="2"/>
    </row>
    <row r="4" spans="1:38" ht="10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AD4" s="2"/>
      <c r="AE4" s="2"/>
      <c r="AF4" s="2"/>
      <c r="AG4" s="2"/>
      <c r="AH4" s="2"/>
      <c r="AI4" s="2"/>
      <c r="AJ4" s="2"/>
      <c r="AK4" s="2"/>
      <c r="AL4" s="2"/>
    </row>
    <row r="5" spans="1:38" ht="10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D5" s="2"/>
      <c r="AE5" s="2"/>
      <c r="AF5" s="2"/>
      <c r="AG5" s="2"/>
      <c r="AH5" s="2"/>
      <c r="AI5" s="2"/>
      <c r="AJ5" s="2"/>
      <c r="AK5" s="2"/>
      <c r="AL5" s="2"/>
    </row>
    <row r="6" spans="1:38" ht="10.5" customHeight="1" x14ac:dyDescent="0.2">
      <c r="A6" s="3" t="str">
        <f>HYPERLINK("https://www.one-line.com/","Web SIte")</f>
        <v>Web SIte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AD6" s="2"/>
      <c r="AE6" s="2"/>
      <c r="AF6" s="2"/>
      <c r="AG6" s="2"/>
      <c r="AH6" s="2"/>
      <c r="AI6" s="2"/>
      <c r="AJ6" s="2"/>
      <c r="AK6" s="2"/>
      <c r="AL6" s="2"/>
    </row>
    <row r="7" spans="1:38" ht="10.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AD7" s="4"/>
      <c r="AE7" s="4"/>
      <c r="AF7" s="4"/>
      <c r="AG7" s="4"/>
      <c r="AH7" s="4"/>
      <c r="AI7" s="4"/>
      <c r="AJ7" s="2"/>
      <c r="AK7" s="2"/>
      <c r="AL7" s="2"/>
    </row>
    <row r="8" spans="1:38" ht="22.5" customHeight="1" x14ac:dyDescent="0.2">
      <c r="A8" s="5" t="s">
        <v>0</v>
      </c>
      <c r="B8" s="290" t="s">
        <v>1</v>
      </c>
      <c r="C8" s="269"/>
      <c r="D8" s="272"/>
      <c r="E8" s="289" t="s">
        <v>2</v>
      </c>
      <c r="F8" s="269"/>
      <c r="G8" s="269"/>
      <c r="H8" s="272"/>
      <c r="I8" s="289" t="s">
        <v>3</v>
      </c>
      <c r="J8" s="269"/>
      <c r="K8" s="269"/>
      <c r="L8" s="272"/>
      <c r="M8" s="289" t="s">
        <v>4</v>
      </c>
      <c r="N8" s="269"/>
      <c r="O8" s="269"/>
      <c r="P8" s="269"/>
      <c r="Q8" s="272"/>
      <c r="R8" s="289" t="s">
        <v>5</v>
      </c>
      <c r="S8" s="269"/>
      <c r="T8" s="269"/>
      <c r="U8" s="272"/>
      <c r="V8" s="290" t="s">
        <v>6</v>
      </c>
      <c r="W8" s="269"/>
      <c r="X8" s="269"/>
      <c r="Y8" s="269"/>
      <c r="Z8" s="269"/>
      <c r="AA8" s="268" t="s">
        <v>7</v>
      </c>
      <c r="AB8" s="269"/>
      <c r="AC8" s="269"/>
      <c r="AD8" s="272"/>
      <c r="AE8" s="273" t="s">
        <v>8</v>
      </c>
      <c r="AF8" s="274"/>
      <c r="AG8" s="274"/>
      <c r="AH8" s="283"/>
      <c r="AI8" s="284" t="s">
        <v>9</v>
      </c>
      <c r="AJ8" s="269"/>
      <c r="AK8" s="272"/>
      <c r="AL8" s="2"/>
    </row>
    <row r="9" spans="1:38" ht="15.75" customHeight="1" x14ac:dyDescent="0.2">
      <c r="A9" s="6" t="s">
        <v>10</v>
      </c>
      <c r="B9" s="7">
        <v>29</v>
      </c>
      <c r="C9" s="7">
        <f t="shared" ref="C9:L9" si="0">B9+1</f>
        <v>30</v>
      </c>
      <c r="D9" s="7">
        <f t="shared" si="0"/>
        <v>31</v>
      </c>
      <c r="E9" s="7">
        <f t="shared" si="0"/>
        <v>32</v>
      </c>
      <c r="F9" s="7">
        <f t="shared" si="0"/>
        <v>33</v>
      </c>
      <c r="G9" s="7">
        <f t="shared" si="0"/>
        <v>34</v>
      </c>
      <c r="H9" s="7">
        <f t="shared" si="0"/>
        <v>35</v>
      </c>
      <c r="I9" s="7">
        <f t="shared" si="0"/>
        <v>36</v>
      </c>
      <c r="J9" s="7">
        <f t="shared" si="0"/>
        <v>37</v>
      </c>
      <c r="K9" s="7">
        <f t="shared" si="0"/>
        <v>38</v>
      </c>
      <c r="L9" s="7">
        <f t="shared" si="0"/>
        <v>39</v>
      </c>
      <c r="M9" s="7">
        <v>40</v>
      </c>
      <c r="N9" s="7">
        <f t="shared" ref="N9:V9" si="1">M9+1</f>
        <v>41</v>
      </c>
      <c r="O9" s="7">
        <f t="shared" si="1"/>
        <v>42</v>
      </c>
      <c r="P9" s="7">
        <f t="shared" si="1"/>
        <v>43</v>
      </c>
      <c r="Q9" s="7">
        <f t="shared" si="1"/>
        <v>44</v>
      </c>
      <c r="R9" s="7">
        <f t="shared" si="1"/>
        <v>45</v>
      </c>
      <c r="S9" s="7">
        <f t="shared" si="1"/>
        <v>46</v>
      </c>
      <c r="T9" s="7">
        <f t="shared" si="1"/>
        <v>47</v>
      </c>
      <c r="U9" s="7">
        <f t="shared" si="1"/>
        <v>48</v>
      </c>
      <c r="V9" s="7">
        <f t="shared" si="1"/>
        <v>49</v>
      </c>
      <c r="W9" s="7">
        <v>50</v>
      </c>
      <c r="X9" s="7">
        <v>51</v>
      </c>
      <c r="Y9" s="7">
        <v>52</v>
      </c>
      <c r="Z9" s="7">
        <v>53</v>
      </c>
      <c r="AA9" s="8">
        <v>1</v>
      </c>
      <c r="AB9" s="8">
        <v>2</v>
      </c>
      <c r="AC9" s="8">
        <v>3</v>
      </c>
      <c r="AD9" s="8">
        <v>4</v>
      </c>
      <c r="AE9" s="9">
        <v>5</v>
      </c>
      <c r="AF9" s="9">
        <v>6</v>
      </c>
      <c r="AG9" s="9">
        <v>7</v>
      </c>
      <c r="AH9" s="9">
        <v>8</v>
      </c>
      <c r="AI9" s="9">
        <v>9</v>
      </c>
      <c r="AJ9" s="9">
        <v>10</v>
      </c>
      <c r="AK9" s="9">
        <v>11</v>
      </c>
      <c r="AL9" s="2"/>
    </row>
    <row r="10" spans="1:38" ht="15.75" customHeight="1" x14ac:dyDescent="0.2">
      <c r="A10" s="10" t="s">
        <v>11</v>
      </c>
      <c r="B10" s="11" t="s">
        <v>12</v>
      </c>
      <c r="C10" s="11" t="s">
        <v>13</v>
      </c>
      <c r="D10" s="11" t="s">
        <v>14</v>
      </c>
      <c r="E10" s="11" t="s">
        <v>15</v>
      </c>
      <c r="F10" s="11" t="s">
        <v>16</v>
      </c>
      <c r="G10" s="11" t="s">
        <v>17</v>
      </c>
      <c r="H10" s="11" t="s">
        <v>18</v>
      </c>
      <c r="I10" s="11" t="s">
        <v>19</v>
      </c>
      <c r="J10" s="11" t="s">
        <v>20</v>
      </c>
      <c r="K10" s="11" t="s">
        <v>21</v>
      </c>
      <c r="L10" s="11" t="s">
        <v>22</v>
      </c>
      <c r="M10" s="11" t="s">
        <v>12</v>
      </c>
      <c r="N10" s="11" t="s">
        <v>13</v>
      </c>
      <c r="O10" s="11" t="s">
        <v>14</v>
      </c>
      <c r="P10" s="11" t="s">
        <v>15</v>
      </c>
      <c r="Q10" s="11" t="s">
        <v>16</v>
      </c>
      <c r="R10" s="11" t="s">
        <v>17</v>
      </c>
      <c r="S10" s="11" t="s">
        <v>18</v>
      </c>
      <c r="T10" s="11" t="s">
        <v>19</v>
      </c>
      <c r="U10" s="11" t="s">
        <v>20</v>
      </c>
      <c r="V10" s="11" t="s">
        <v>21</v>
      </c>
      <c r="W10" s="12" t="s">
        <v>22</v>
      </c>
      <c r="X10" s="12" t="s">
        <v>12</v>
      </c>
      <c r="Y10" s="12" t="s">
        <v>13</v>
      </c>
      <c r="Z10" s="12" t="s">
        <v>14</v>
      </c>
      <c r="AA10" s="12" t="s">
        <v>23</v>
      </c>
      <c r="AB10" s="11" t="s">
        <v>16</v>
      </c>
      <c r="AC10" s="11" t="s">
        <v>17</v>
      </c>
      <c r="AD10" s="11" t="s">
        <v>18</v>
      </c>
      <c r="AE10" s="11" t="s">
        <v>19</v>
      </c>
      <c r="AF10" s="11" t="s">
        <v>20</v>
      </c>
      <c r="AG10" s="13" t="s">
        <v>21</v>
      </c>
      <c r="AH10" s="13" t="s">
        <v>22</v>
      </c>
      <c r="AI10" s="13" t="s">
        <v>12</v>
      </c>
      <c r="AJ10" s="13" t="s">
        <v>13</v>
      </c>
      <c r="AK10" s="13" t="s">
        <v>14</v>
      </c>
      <c r="AL10" s="2"/>
    </row>
    <row r="11" spans="1:38" ht="12.75" customHeight="1" x14ac:dyDescent="0.2">
      <c r="A11" s="10"/>
      <c r="B11" s="14" t="s">
        <v>24</v>
      </c>
      <c r="C11" s="14" t="s">
        <v>25</v>
      </c>
      <c r="D11" s="14" t="s">
        <v>25</v>
      </c>
      <c r="E11" s="14" t="s">
        <v>24</v>
      </c>
      <c r="F11" s="14" t="s">
        <v>26</v>
      </c>
      <c r="G11" s="14" t="s">
        <v>25</v>
      </c>
      <c r="H11" s="14" t="s">
        <v>24</v>
      </c>
      <c r="I11" s="14" t="s">
        <v>25</v>
      </c>
      <c r="J11" s="14" t="s">
        <v>25</v>
      </c>
      <c r="K11" s="14" t="s">
        <v>25</v>
      </c>
      <c r="L11" s="14" t="s">
        <v>25</v>
      </c>
      <c r="M11" s="14" t="s">
        <v>24</v>
      </c>
      <c r="N11" s="14" t="s">
        <v>25</v>
      </c>
      <c r="O11" s="14" t="s">
        <v>25</v>
      </c>
      <c r="P11" s="14" t="s">
        <v>24</v>
      </c>
      <c r="Q11" s="14" t="s">
        <v>26</v>
      </c>
      <c r="R11" s="14" t="s">
        <v>25</v>
      </c>
      <c r="S11" s="14" t="s">
        <v>24</v>
      </c>
      <c r="T11" s="14" t="s">
        <v>25</v>
      </c>
      <c r="U11" s="14" t="s">
        <v>25</v>
      </c>
      <c r="V11" s="15" t="s">
        <v>25</v>
      </c>
      <c r="W11" s="16" t="s">
        <v>25</v>
      </c>
      <c r="X11" s="16" t="s">
        <v>24</v>
      </c>
      <c r="Y11" s="16" t="s">
        <v>25</v>
      </c>
      <c r="Z11" s="16" t="s">
        <v>25</v>
      </c>
      <c r="AA11" s="16" t="s">
        <v>24</v>
      </c>
      <c r="AB11" s="14" t="s">
        <v>26</v>
      </c>
      <c r="AC11" s="14" t="s">
        <v>25</v>
      </c>
      <c r="AD11" s="14" t="s">
        <v>24</v>
      </c>
      <c r="AE11" s="14" t="s">
        <v>25</v>
      </c>
      <c r="AF11" s="14" t="s">
        <v>25</v>
      </c>
      <c r="AG11" s="17" t="s">
        <v>25</v>
      </c>
      <c r="AH11" s="17" t="s">
        <v>25</v>
      </c>
      <c r="AI11" s="17" t="s">
        <v>24</v>
      </c>
      <c r="AJ11" s="17" t="s">
        <v>25</v>
      </c>
      <c r="AK11" s="17" t="s">
        <v>25</v>
      </c>
      <c r="AL11" s="2"/>
    </row>
    <row r="12" spans="1:38" ht="15.75" customHeight="1" x14ac:dyDescent="0.2">
      <c r="A12" s="18" t="s">
        <v>27</v>
      </c>
      <c r="B12" s="19" t="s">
        <v>28</v>
      </c>
      <c r="C12" s="19" t="s">
        <v>29</v>
      </c>
      <c r="D12" s="19" t="s">
        <v>30</v>
      </c>
      <c r="E12" s="19" t="s">
        <v>31</v>
      </c>
      <c r="F12" s="19" t="s">
        <v>32</v>
      </c>
      <c r="G12" s="19" t="s">
        <v>33</v>
      </c>
      <c r="H12" s="19" t="s">
        <v>34</v>
      </c>
      <c r="I12" s="19" t="s">
        <v>35</v>
      </c>
      <c r="J12" s="19" t="s">
        <v>36</v>
      </c>
      <c r="K12" s="19" t="s">
        <v>37</v>
      </c>
      <c r="L12" s="19" t="s">
        <v>38</v>
      </c>
      <c r="M12" s="19" t="s">
        <v>39</v>
      </c>
      <c r="N12" s="19" t="s">
        <v>40</v>
      </c>
      <c r="O12" s="19" t="s">
        <v>41</v>
      </c>
      <c r="P12" s="19" t="s">
        <v>42</v>
      </c>
      <c r="Q12" s="19" t="s">
        <v>43</v>
      </c>
      <c r="R12" s="19" t="s">
        <v>44</v>
      </c>
      <c r="S12" s="19" t="s">
        <v>45</v>
      </c>
      <c r="T12" s="19" t="s">
        <v>46</v>
      </c>
      <c r="U12" s="19" t="s">
        <v>47</v>
      </c>
      <c r="V12" s="20" t="s">
        <v>48</v>
      </c>
      <c r="W12" s="21" t="s">
        <v>49</v>
      </c>
      <c r="X12" s="21" t="s">
        <v>50</v>
      </c>
      <c r="Y12" s="21" t="s">
        <v>51</v>
      </c>
      <c r="Z12" s="21" t="s">
        <v>52</v>
      </c>
      <c r="AA12" s="21" t="s">
        <v>53</v>
      </c>
      <c r="AB12" s="19" t="s">
        <v>54</v>
      </c>
      <c r="AC12" s="19" t="s">
        <v>55</v>
      </c>
      <c r="AD12" s="19" t="s">
        <v>56</v>
      </c>
      <c r="AE12" s="19" t="s">
        <v>57</v>
      </c>
      <c r="AF12" s="19" t="s">
        <v>58</v>
      </c>
      <c r="AG12" s="22" t="s">
        <v>59</v>
      </c>
      <c r="AH12" s="21" t="s">
        <v>60</v>
      </c>
      <c r="AI12" s="21" t="s">
        <v>61</v>
      </c>
      <c r="AJ12" s="21" t="s">
        <v>62</v>
      </c>
      <c r="AK12" s="21" t="s">
        <v>63</v>
      </c>
      <c r="AL12" s="2"/>
    </row>
    <row r="13" spans="1:38" ht="15.75" customHeight="1" x14ac:dyDescent="0.2">
      <c r="A13" s="23"/>
      <c r="B13" s="24" t="s">
        <v>64</v>
      </c>
      <c r="C13" s="24" t="s">
        <v>65</v>
      </c>
      <c r="D13" s="24" t="s">
        <v>66</v>
      </c>
      <c r="E13" s="24" t="s">
        <v>67</v>
      </c>
      <c r="F13" s="24" t="s">
        <v>68</v>
      </c>
      <c r="G13" s="24" t="s">
        <v>69</v>
      </c>
      <c r="H13" s="24" t="s">
        <v>70</v>
      </c>
      <c r="I13" s="24" t="s">
        <v>71</v>
      </c>
      <c r="J13" s="24" t="s">
        <v>72</v>
      </c>
      <c r="K13" s="25" t="s">
        <v>73</v>
      </c>
      <c r="L13" s="24" t="s">
        <v>74</v>
      </c>
      <c r="M13" s="24" t="s">
        <v>75</v>
      </c>
      <c r="N13" s="24" t="s">
        <v>76</v>
      </c>
      <c r="O13" s="24" t="s">
        <v>77</v>
      </c>
      <c r="P13" s="24" t="s">
        <v>78</v>
      </c>
      <c r="Q13" s="24" t="s">
        <v>79</v>
      </c>
      <c r="R13" s="24" t="s">
        <v>80</v>
      </c>
      <c r="S13" s="24" t="s">
        <v>81</v>
      </c>
      <c r="T13" s="24" t="s">
        <v>82</v>
      </c>
      <c r="U13" s="24" t="s">
        <v>83</v>
      </c>
      <c r="V13" s="26" t="s">
        <v>84</v>
      </c>
      <c r="W13" s="27" t="s">
        <v>85</v>
      </c>
      <c r="X13" s="28" t="s">
        <v>86</v>
      </c>
      <c r="Y13" s="28" t="s">
        <v>87</v>
      </c>
      <c r="Z13" s="28" t="s">
        <v>88</v>
      </c>
      <c r="AA13" s="28" t="s">
        <v>89</v>
      </c>
      <c r="AB13" s="24" t="s">
        <v>90</v>
      </c>
      <c r="AC13" s="24" t="s">
        <v>91</v>
      </c>
      <c r="AD13" s="24" t="s">
        <v>92</v>
      </c>
      <c r="AE13" s="100" t="s">
        <v>93</v>
      </c>
      <c r="AF13" s="24" t="s">
        <v>94</v>
      </c>
      <c r="AG13" s="29" t="s">
        <v>95</v>
      </c>
      <c r="AH13" s="30" t="s">
        <v>96</v>
      </c>
      <c r="AI13" s="30" t="s">
        <v>97</v>
      </c>
      <c r="AJ13" s="30" t="s">
        <v>98</v>
      </c>
      <c r="AK13" s="30" t="s">
        <v>99</v>
      </c>
      <c r="AL13" s="2"/>
    </row>
    <row r="14" spans="1:38" ht="15.75" customHeight="1" x14ac:dyDescent="0.2">
      <c r="A14" s="31" t="s">
        <v>100</v>
      </c>
      <c r="B14" s="32">
        <v>43288</v>
      </c>
      <c r="C14" s="32">
        <v>43295</v>
      </c>
      <c r="D14" s="32">
        <v>43302</v>
      </c>
      <c r="E14" s="32">
        <v>43309</v>
      </c>
      <c r="F14" s="32">
        <v>43316</v>
      </c>
      <c r="G14" s="32">
        <v>43323</v>
      </c>
      <c r="H14" s="32">
        <v>43330</v>
      </c>
      <c r="I14" s="32">
        <v>43337</v>
      </c>
      <c r="J14" s="32">
        <v>43344</v>
      </c>
      <c r="K14" s="32">
        <v>43351</v>
      </c>
      <c r="L14" s="32">
        <v>43358</v>
      </c>
      <c r="M14" s="32">
        <f>+L14+7</f>
        <v>43365</v>
      </c>
      <c r="N14" s="32">
        <v>43373</v>
      </c>
      <c r="O14" s="32">
        <f t="shared" ref="O14:V14" si="2">+N14+7</f>
        <v>43380</v>
      </c>
      <c r="P14" s="32">
        <f t="shared" si="2"/>
        <v>43387</v>
      </c>
      <c r="Q14" s="32">
        <f t="shared" si="2"/>
        <v>43394</v>
      </c>
      <c r="R14" s="32">
        <f t="shared" si="2"/>
        <v>43401</v>
      </c>
      <c r="S14" s="32">
        <f t="shared" si="2"/>
        <v>43408</v>
      </c>
      <c r="T14" s="32">
        <f t="shared" si="2"/>
        <v>43415</v>
      </c>
      <c r="U14" s="32">
        <f t="shared" si="2"/>
        <v>43422</v>
      </c>
      <c r="V14" s="33">
        <f t="shared" si="2"/>
        <v>43429</v>
      </c>
      <c r="W14" s="34" t="s">
        <v>101</v>
      </c>
      <c r="X14" s="35" t="s">
        <v>102</v>
      </c>
      <c r="Y14" s="35" t="s">
        <v>103</v>
      </c>
      <c r="Z14" s="35" t="s">
        <v>104</v>
      </c>
      <c r="AA14" s="36">
        <v>43464</v>
      </c>
      <c r="AB14" s="36">
        <v>43106</v>
      </c>
      <c r="AC14" s="36">
        <v>43113</v>
      </c>
      <c r="AD14" s="37">
        <v>43485</v>
      </c>
      <c r="AE14" s="38">
        <v>43492</v>
      </c>
      <c r="AF14" s="38">
        <v>43499</v>
      </c>
      <c r="AG14" s="39" t="s">
        <v>105</v>
      </c>
      <c r="AH14" s="39" t="s">
        <v>106</v>
      </c>
      <c r="AI14" s="39" t="s">
        <v>107</v>
      </c>
      <c r="AJ14" s="39" t="s">
        <v>108</v>
      </c>
      <c r="AK14" s="39" t="s">
        <v>109</v>
      </c>
      <c r="AL14" s="2"/>
    </row>
    <row r="15" spans="1:38" ht="15.75" customHeight="1" x14ac:dyDescent="0.2">
      <c r="A15" s="40" t="s">
        <v>110</v>
      </c>
      <c r="B15" s="41"/>
      <c r="C15" s="32">
        <f>C14+3</f>
        <v>43298</v>
      </c>
      <c r="D15" s="32">
        <f>D14+3</f>
        <v>43305</v>
      </c>
      <c r="E15" s="41"/>
      <c r="F15" s="32">
        <f>F14+3</f>
        <v>43319</v>
      </c>
      <c r="G15" s="41"/>
      <c r="H15" s="32">
        <f>H14+3</f>
        <v>43333</v>
      </c>
      <c r="I15" s="41"/>
      <c r="J15" s="32">
        <f>J14+3</f>
        <v>43347</v>
      </c>
      <c r="K15" s="42"/>
      <c r="L15" s="32">
        <f>L14+3</f>
        <v>43361</v>
      </c>
      <c r="M15" s="42"/>
      <c r="N15" s="32">
        <v>43375</v>
      </c>
      <c r="O15" s="32">
        <v>0</v>
      </c>
      <c r="P15" s="32">
        <v>43389</v>
      </c>
      <c r="Q15" s="42"/>
      <c r="R15" s="32">
        <v>43403</v>
      </c>
      <c r="S15" s="42"/>
      <c r="T15" s="32">
        <v>43417</v>
      </c>
      <c r="U15" s="42"/>
      <c r="V15" s="33">
        <v>43431</v>
      </c>
      <c r="W15" s="43"/>
      <c r="X15" s="35" t="s">
        <v>111</v>
      </c>
      <c r="Y15" s="44"/>
      <c r="Z15" s="45">
        <v>43459</v>
      </c>
      <c r="AA15" s="36">
        <v>43101</v>
      </c>
      <c r="AB15" s="36">
        <v>43108</v>
      </c>
      <c r="AC15" s="36">
        <v>43115</v>
      </c>
      <c r="AD15" s="37">
        <v>43487</v>
      </c>
      <c r="AE15" s="46"/>
      <c r="AF15" s="38">
        <v>43501</v>
      </c>
      <c r="AG15" s="46"/>
      <c r="AH15" s="39" t="s">
        <v>112</v>
      </c>
      <c r="AI15" s="46"/>
      <c r="AJ15" s="39" t="s">
        <v>113</v>
      </c>
      <c r="AK15" s="46"/>
      <c r="AL15" s="2"/>
    </row>
    <row r="16" spans="1:38" ht="15.75" customHeight="1" x14ac:dyDescent="0.2">
      <c r="A16" s="40" t="s">
        <v>114</v>
      </c>
      <c r="B16" s="32">
        <f>B14+3</f>
        <v>43291</v>
      </c>
      <c r="C16" s="41"/>
      <c r="D16" s="41"/>
      <c r="E16" s="32">
        <f>E14+3</f>
        <v>43312</v>
      </c>
      <c r="F16" s="41"/>
      <c r="G16" s="32">
        <f>G14+3</f>
        <v>43326</v>
      </c>
      <c r="H16" s="41"/>
      <c r="I16" s="32">
        <f>I14+3</f>
        <v>43340</v>
      </c>
      <c r="J16" s="41"/>
      <c r="K16" s="32">
        <f>K14+3</f>
        <v>43354</v>
      </c>
      <c r="L16" s="42"/>
      <c r="M16" s="32">
        <f>M14+3</f>
        <v>43368</v>
      </c>
      <c r="N16" s="42"/>
      <c r="O16" s="32">
        <v>43382</v>
      </c>
      <c r="P16" s="42"/>
      <c r="Q16" s="32">
        <v>43396</v>
      </c>
      <c r="R16" s="42"/>
      <c r="S16" s="32">
        <v>43410</v>
      </c>
      <c r="T16" s="42"/>
      <c r="U16" s="32">
        <v>43424</v>
      </c>
      <c r="V16" s="47"/>
      <c r="W16" s="34" t="s">
        <v>115</v>
      </c>
      <c r="X16" s="48"/>
      <c r="Y16" s="35" t="s">
        <v>116</v>
      </c>
      <c r="Z16" s="48"/>
      <c r="AA16" s="49"/>
      <c r="AB16" s="48"/>
      <c r="AC16" s="48"/>
      <c r="AD16" s="50"/>
      <c r="AE16" s="46"/>
      <c r="AF16" s="46"/>
      <c r="AG16" s="46"/>
      <c r="AH16" s="46"/>
      <c r="AI16" s="46"/>
      <c r="AJ16" s="46"/>
      <c r="AK16" s="46"/>
      <c r="AL16" s="2"/>
    </row>
    <row r="17" spans="1:38" ht="15.75" customHeight="1" x14ac:dyDescent="0.2">
      <c r="A17" s="51" t="s">
        <v>117</v>
      </c>
      <c r="B17" s="32">
        <f>B16+5</f>
        <v>43296</v>
      </c>
      <c r="C17" s="32">
        <f>C15+5</f>
        <v>43303</v>
      </c>
      <c r="D17" s="32">
        <f>D15+5</f>
        <v>43310</v>
      </c>
      <c r="E17" s="32">
        <f>E16+5</f>
        <v>43317</v>
      </c>
      <c r="F17" s="32">
        <f>F15+5</f>
        <v>43324</v>
      </c>
      <c r="G17" s="32">
        <f>G16+5</f>
        <v>43331</v>
      </c>
      <c r="H17" s="32">
        <f>H15+5</f>
        <v>43338</v>
      </c>
      <c r="I17" s="32">
        <f>I16+5</f>
        <v>43345</v>
      </c>
      <c r="J17" s="32">
        <f>J15+5</f>
        <v>43352</v>
      </c>
      <c r="K17" s="32">
        <f>K16+5</f>
        <v>43359</v>
      </c>
      <c r="L17" s="32">
        <f>L15+5</f>
        <v>43366</v>
      </c>
      <c r="M17" s="32">
        <f>M16+5</f>
        <v>43373</v>
      </c>
      <c r="N17" s="32">
        <v>43380</v>
      </c>
      <c r="O17" s="32">
        <v>43387</v>
      </c>
      <c r="P17" s="32">
        <f>P15+5</f>
        <v>43394</v>
      </c>
      <c r="Q17" s="32">
        <v>43401</v>
      </c>
      <c r="R17" s="32">
        <f>R15+5</f>
        <v>43408</v>
      </c>
      <c r="S17" s="32">
        <v>43415</v>
      </c>
      <c r="T17" s="52" t="s">
        <v>118</v>
      </c>
      <c r="U17" s="32">
        <v>43429</v>
      </c>
      <c r="V17" s="33">
        <v>43436</v>
      </c>
      <c r="W17" s="34" t="s">
        <v>102</v>
      </c>
      <c r="X17" s="35" t="s">
        <v>103</v>
      </c>
      <c r="Y17" s="35" t="s">
        <v>104</v>
      </c>
      <c r="Z17" s="35" t="s">
        <v>119</v>
      </c>
      <c r="AA17" s="36">
        <v>43106</v>
      </c>
      <c r="AB17" s="36">
        <v>43113</v>
      </c>
      <c r="AC17" s="36">
        <v>43120</v>
      </c>
      <c r="AD17" s="37">
        <v>43492</v>
      </c>
      <c r="AE17" s="38">
        <v>43499</v>
      </c>
      <c r="AF17" s="38">
        <v>43506</v>
      </c>
      <c r="AG17" s="39" t="s">
        <v>106</v>
      </c>
      <c r="AH17" s="39" t="s">
        <v>120</v>
      </c>
      <c r="AI17" s="39" t="s">
        <v>108</v>
      </c>
      <c r="AJ17" s="39" t="s">
        <v>109</v>
      </c>
      <c r="AK17" s="39" t="s">
        <v>121</v>
      </c>
      <c r="AL17" s="2"/>
    </row>
    <row r="18" spans="1:38" ht="15.75" customHeight="1" x14ac:dyDescent="0.2">
      <c r="A18" s="51" t="s">
        <v>122</v>
      </c>
      <c r="B18" s="32">
        <f t="shared" ref="B18:M18" si="3">B17+2</f>
        <v>43298</v>
      </c>
      <c r="C18" s="32">
        <f t="shared" si="3"/>
        <v>43305</v>
      </c>
      <c r="D18" s="32">
        <f t="shared" si="3"/>
        <v>43312</v>
      </c>
      <c r="E18" s="32">
        <f t="shared" si="3"/>
        <v>43319</v>
      </c>
      <c r="F18" s="32">
        <f t="shared" si="3"/>
        <v>43326</v>
      </c>
      <c r="G18" s="32">
        <f t="shared" si="3"/>
        <v>43333</v>
      </c>
      <c r="H18" s="32">
        <f t="shared" si="3"/>
        <v>43340</v>
      </c>
      <c r="I18" s="32">
        <f t="shared" si="3"/>
        <v>43347</v>
      </c>
      <c r="J18" s="32">
        <f t="shared" si="3"/>
        <v>43354</v>
      </c>
      <c r="K18" s="32">
        <f t="shared" si="3"/>
        <v>43361</v>
      </c>
      <c r="L18" s="32">
        <f t="shared" si="3"/>
        <v>43368</v>
      </c>
      <c r="M18" s="32">
        <f t="shared" si="3"/>
        <v>43375</v>
      </c>
      <c r="N18" s="32">
        <v>43382</v>
      </c>
      <c r="O18" s="32">
        <f>O17+2</f>
        <v>43389</v>
      </c>
      <c r="P18" s="32">
        <f>P17+2</f>
        <v>43396</v>
      </c>
      <c r="Q18" s="32">
        <f>Q17+2</f>
        <v>43403</v>
      </c>
      <c r="R18" s="32">
        <f>R17+2</f>
        <v>43410</v>
      </c>
      <c r="S18" s="32">
        <f>S17+2</f>
        <v>43417</v>
      </c>
      <c r="T18" s="52" t="s">
        <v>118</v>
      </c>
      <c r="U18" s="52" t="s">
        <v>118</v>
      </c>
      <c r="V18" s="52" t="s">
        <v>118</v>
      </c>
      <c r="W18" s="52" t="s">
        <v>118</v>
      </c>
      <c r="X18" s="35" t="s">
        <v>116</v>
      </c>
      <c r="Y18" s="35" t="s">
        <v>123</v>
      </c>
      <c r="Z18" s="35" t="s">
        <v>124</v>
      </c>
      <c r="AA18" s="36">
        <f t="shared" ref="AA18:AF18" si="4">+AA17+2</f>
        <v>43108</v>
      </c>
      <c r="AB18" s="36">
        <f t="shared" si="4"/>
        <v>43115</v>
      </c>
      <c r="AC18" s="36">
        <f t="shared" si="4"/>
        <v>43122</v>
      </c>
      <c r="AD18" s="37">
        <f t="shared" si="4"/>
        <v>43494</v>
      </c>
      <c r="AE18" s="38">
        <f t="shared" si="4"/>
        <v>43501</v>
      </c>
      <c r="AF18" s="38">
        <f t="shared" si="4"/>
        <v>43508</v>
      </c>
      <c r="AG18" s="39" t="s">
        <v>112</v>
      </c>
      <c r="AH18" s="39" t="s">
        <v>125</v>
      </c>
      <c r="AI18" s="39" t="s">
        <v>113</v>
      </c>
      <c r="AJ18" s="39" t="s">
        <v>126</v>
      </c>
      <c r="AK18" s="39" t="s">
        <v>127</v>
      </c>
      <c r="AL18" s="2"/>
    </row>
    <row r="19" spans="1:38" ht="15.75" customHeight="1" x14ac:dyDescent="0.2">
      <c r="A19" s="53" t="s">
        <v>128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54"/>
      <c r="N19" s="54"/>
      <c r="O19" s="54"/>
      <c r="P19" s="54"/>
      <c r="Q19" s="54"/>
      <c r="R19" s="54"/>
      <c r="S19" s="54"/>
      <c r="T19" s="55">
        <v>43424</v>
      </c>
      <c r="U19" s="55">
        <v>43431</v>
      </c>
      <c r="V19" s="55">
        <v>43438</v>
      </c>
      <c r="W19" s="55">
        <v>43445</v>
      </c>
      <c r="X19" s="56"/>
      <c r="Y19" s="56"/>
      <c r="Z19" s="56"/>
      <c r="AA19" s="57"/>
      <c r="AB19" s="57"/>
      <c r="AC19" s="57"/>
      <c r="AD19" s="58"/>
      <c r="AE19" s="59"/>
      <c r="AF19" s="59"/>
      <c r="AG19" s="59"/>
      <c r="AH19" s="59"/>
      <c r="AI19" s="59"/>
      <c r="AJ19" s="59"/>
      <c r="AK19" s="59"/>
      <c r="AL19" s="2"/>
    </row>
    <row r="20" spans="1:38" ht="15.75" customHeight="1" x14ac:dyDescent="0.2">
      <c r="A20" s="51" t="s">
        <v>129</v>
      </c>
      <c r="B20" s="32">
        <f t="shared" ref="B20:M20" si="5">B18+28</f>
        <v>43326</v>
      </c>
      <c r="C20" s="32">
        <f t="shared" si="5"/>
        <v>43333</v>
      </c>
      <c r="D20" s="32">
        <f t="shared" si="5"/>
        <v>43340</v>
      </c>
      <c r="E20" s="32">
        <f t="shared" si="5"/>
        <v>43347</v>
      </c>
      <c r="F20" s="32">
        <f t="shared" si="5"/>
        <v>43354</v>
      </c>
      <c r="G20" s="32">
        <f t="shared" si="5"/>
        <v>43361</v>
      </c>
      <c r="H20" s="32">
        <f t="shared" si="5"/>
        <v>43368</v>
      </c>
      <c r="I20" s="32">
        <f t="shared" si="5"/>
        <v>43375</v>
      </c>
      <c r="J20" s="32">
        <f t="shared" si="5"/>
        <v>43382</v>
      </c>
      <c r="K20" s="32">
        <f t="shared" si="5"/>
        <v>43389</v>
      </c>
      <c r="L20" s="32">
        <f t="shared" si="5"/>
        <v>43396</v>
      </c>
      <c r="M20" s="32">
        <f t="shared" si="5"/>
        <v>43403</v>
      </c>
      <c r="N20" s="32">
        <v>43410</v>
      </c>
      <c r="O20" s="32">
        <f>O18+28</f>
        <v>43417</v>
      </c>
      <c r="P20" s="32">
        <f>P18+28</f>
        <v>43424</v>
      </c>
      <c r="Q20" s="32">
        <f>Q18+28</f>
        <v>43431</v>
      </c>
      <c r="R20" s="32">
        <f>R18+28</f>
        <v>43438</v>
      </c>
      <c r="S20" s="32">
        <f>S18+28</f>
        <v>43445</v>
      </c>
      <c r="T20" s="32">
        <v>43452</v>
      </c>
      <c r="U20" s="32">
        <v>43456</v>
      </c>
      <c r="V20" s="32">
        <v>43101</v>
      </c>
      <c r="W20" s="34" t="s">
        <v>130</v>
      </c>
      <c r="X20" s="35" t="s">
        <v>131</v>
      </c>
      <c r="Y20" s="35" t="s">
        <v>132</v>
      </c>
      <c r="Z20" s="35" t="s">
        <v>133</v>
      </c>
      <c r="AA20" s="36">
        <f t="shared" ref="AA20:AF20" si="6">+AA18+28</f>
        <v>43136</v>
      </c>
      <c r="AB20" s="36">
        <f t="shared" si="6"/>
        <v>43143</v>
      </c>
      <c r="AC20" s="36">
        <f t="shared" si="6"/>
        <v>43150</v>
      </c>
      <c r="AD20" s="37">
        <f t="shared" si="6"/>
        <v>43522</v>
      </c>
      <c r="AE20" s="38">
        <f t="shared" si="6"/>
        <v>43529</v>
      </c>
      <c r="AF20" s="38">
        <f t="shared" si="6"/>
        <v>43536</v>
      </c>
      <c r="AG20" s="39" t="s">
        <v>127</v>
      </c>
      <c r="AH20" s="39" t="s">
        <v>134</v>
      </c>
      <c r="AI20" s="39" t="s">
        <v>135</v>
      </c>
      <c r="AJ20" s="39" t="s">
        <v>136</v>
      </c>
      <c r="AK20" s="39" t="s">
        <v>137</v>
      </c>
      <c r="AL20" s="2"/>
    </row>
    <row r="21" spans="1:38" ht="15.75" customHeight="1" x14ac:dyDescent="0.2">
      <c r="A21" s="40" t="s">
        <v>138</v>
      </c>
      <c r="B21" s="60">
        <f t="shared" ref="B21:M21" si="7">B20+3</f>
        <v>43329</v>
      </c>
      <c r="C21" s="60">
        <f t="shared" si="7"/>
        <v>43336</v>
      </c>
      <c r="D21" s="60">
        <f t="shared" si="7"/>
        <v>43343</v>
      </c>
      <c r="E21" s="60">
        <f t="shared" si="7"/>
        <v>43350</v>
      </c>
      <c r="F21" s="60">
        <f t="shared" si="7"/>
        <v>43357</v>
      </c>
      <c r="G21" s="60">
        <f t="shared" si="7"/>
        <v>43364</v>
      </c>
      <c r="H21" s="60">
        <f t="shared" si="7"/>
        <v>43371</v>
      </c>
      <c r="I21" s="60">
        <f t="shared" si="7"/>
        <v>43378</v>
      </c>
      <c r="J21" s="60">
        <f t="shared" si="7"/>
        <v>43385</v>
      </c>
      <c r="K21" s="60">
        <f t="shared" si="7"/>
        <v>43392</v>
      </c>
      <c r="L21" s="60">
        <f t="shared" si="7"/>
        <v>43399</v>
      </c>
      <c r="M21" s="60">
        <f t="shared" si="7"/>
        <v>43406</v>
      </c>
      <c r="N21" s="60">
        <v>43413</v>
      </c>
      <c r="O21" s="60">
        <f t="shared" ref="O21:V21" si="8">O20+3</f>
        <v>43420</v>
      </c>
      <c r="P21" s="60">
        <f t="shared" si="8"/>
        <v>43427</v>
      </c>
      <c r="Q21" s="60">
        <f t="shared" si="8"/>
        <v>43434</v>
      </c>
      <c r="R21" s="60">
        <f t="shared" si="8"/>
        <v>43441</v>
      </c>
      <c r="S21" s="60">
        <f t="shared" si="8"/>
        <v>43448</v>
      </c>
      <c r="T21" s="60">
        <f t="shared" si="8"/>
        <v>43455</v>
      </c>
      <c r="U21" s="60">
        <f t="shared" si="8"/>
        <v>43459</v>
      </c>
      <c r="V21" s="60">
        <f t="shared" si="8"/>
        <v>43104</v>
      </c>
      <c r="W21" s="61" t="s">
        <v>139</v>
      </c>
      <c r="X21" s="62" t="s">
        <v>140</v>
      </c>
      <c r="Y21" s="62" t="s">
        <v>141</v>
      </c>
      <c r="Z21" s="62" t="s">
        <v>142</v>
      </c>
      <c r="AA21" s="63">
        <f t="shared" ref="AA21:AF21" si="9">+AA20+3</f>
        <v>43139</v>
      </c>
      <c r="AB21" s="63">
        <f t="shared" si="9"/>
        <v>43146</v>
      </c>
      <c r="AC21" s="63">
        <f t="shared" si="9"/>
        <v>43153</v>
      </c>
      <c r="AD21" s="64">
        <f t="shared" si="9"/>
        <v>43525</v>
      </c>
      <c r="AE21" s="65">
        <f t="shared" si="9"/>
        <v>43532</v>
      </c>
      <c r="AF21" s="65">
        <f t="shared" si="9"/>
        <v>43539</v>
      </c>
      <c r="AG21" s="66" t="s">
        <v>143</v>
      </c>
      <c r="AH21" s="66" t="s">
        <v>144</v>
      </c>
      <c r="AI21" s="66" t="s">
        <v>145</v>
      </c>
      <c r="AJ21" s="66" t="s">
        <v>146</v>
      </c>
      <c r="AK21" s="66" t="s">
        <v>147</v>
      </c>
      <c r="AL21" s="2"/>
    </row>
    <row r="22" spans="1:38" ht="15.75" customHeight="1" x14ac:dyDescent="0.2">
      <c r="A22" s="40" t="s">
        <v>148</v>
      </c>
      <c r="B22" s="67">
        <f t="shared" ref="B22:M22" si="10">B21+0</f>
        <v>43329</v>
      </c>
      <c r="C22" s="67">
        <f t="shared" si="10"/>
        <v>43336</v>
      </c>
      <c r="D22" s="67">
        <f t="shared" si="10"/>
        <v>43343</v>
      </c>
      <c r="E22" s="67">
        <f t="shared" si="10"/>
        <v>43350</v>
      </c>
      <c r="F22" s="67">
        <f t="shared" si="10"/>
        <v>43357</v>
      </c>
      <c r="G22" s="67">
        <f t="shared" si="10"/>
        <v>43364</v>
      </c>
      <c r="H22" s="67">
        <f t="shared" si="10"/>
        <v>43371</v>
      </c>
      <c r="I22" s="67">
        <f t="shared" si="10"/>
        <v>43378</v>
      </c>
      <c r="J22" s="67">
        <f t="shared" si="10"/>
        <v>43385</v>
      </c>
      <c r="K22" s="67">
        <f t="shared" si="10"/>
        <v>43392</v>
      </c>
      <c r="L22" s="67">
        <f t="shared" si="10"/>
        <v>43399</v>
      </c>
      <c r="M22" s="67">
        <f t="shared" si="10"/>
        <v>43406</v>
      </c>
      <c r="N22" s="67">
        <v>43413</v>
      </c>
      <c r="O22" s="67">
        <f t="shared" ref="O22:V22" si="11">O21+0</f>
        <v>43420</v>
      </c>
      <c r="P22" s="67">
        <f t="shared" si="11"/>
        <v>43427</v>
      </c>
      <c r="Q22" s="67">
        <f t="shared" si="11"/>
        <v>43434</v>
      </c>
      <c r="R22" s="67">
        <f t="shared" si="11"/>
        <v>43441</v>
      </c>
      <c r="S22" s="67">
        <f t="shared" si="11"/>
        <v>43448</v>
      </c>
      <c r="T22" s="67">
        <f t="shared" si="11"/>
        <v>43455</v>
      </c>
      <c r="U22" s="67">
        <f t="shared" si="11"/>
        <v>43459</v>
      </c>
      <c r="V22" s="67">
        <f t="shared" si="11"/>
        <v>43104</v>
      </c>
      <c r="W22" s="68" t="s">
        <v>139</v>
      </c>
      <c r="X22" s="68" t="s">
        <v>140</v>
      </c>
      <c r="Y22" s="68" t="s">
        <v>141</v>
      </c>
      <c r="Z22" s="68" t="s">
        <v>142</v>
      </c>
      <c r="AA22" s="67">
        <f t="shared" ref="AA22:AF22" si="12">+AA21+0</f>
        <v>43139</v>
      </c>
      <c r="AB22" s="67">
        <f t="shared" si="12"/>
        <v>43146</v>
      </c>
      <c r="AC22" s="67">
        <f t="shared" si="12"/>
        <v>43153</v>
      </c>
      <c r="AD22" s="64">
        <f t="shared" si="12"/>
        <v>43525</v>
      </c>
      <c r="AE22" s="65">
        <f t="shared" si="12"/>
        <v>43532</v>
      </c>
      <c r="AF22" s="65">
        <f t="shared" si="12"/>
        <v>43539</v>
      </c>
      <c r="AG22" s="66" t="s">
        <v>143</v>
      </c>
      <c r="AH22" s="66" t="s">
        <v>144</v>
      </c>
      <c r="AI22" s="66" t="s">
        <v>145</v>
      </c>
      <c r="AJ22" s="66" t="s">
        <v>146</v>
      </c>
      <c r="AK22" s="66" t="s">
        <v>147</v>
      </c>
      <c r="AL22" s="2"/>
    </row>
    <row r="23" spans="1:38" ht="15.75" customHeight="1" x14ac:dyDescent="0.2">
      <c r="A23" s="40" t="s">
        <v>149</v>
      </c>
      <c r="B23" s="67">
        <f t="shared" ref="B23:M23" si="13">B22+3</f>
        <v>43332</v>
      </c>
      <c r="C23" s="67">
        <f t="shared" si="13"/>
        <v>43339</v>
      </c>
      <c r="D23" s="67">
        <f t="shared" si="13"/>
        <v>43346</v>
      </c>
      <c r="E23" s="67">
        <f t="shared" si="13"/>
        <v>43353</v>
      </c>
      <c r="F23" s="67">
        <f t="shared" si="13"/>
        <v>43360</v>
      </c>
      <c r="G23" s="67">
        <f t="shared" si="13"/>
        <v>43367</v>
      </c>
      <c r="H23" s="67">
        <f t="shared" si="13"/>
        <v>43374</v>
      </c>
      <c r="I23" s="67">
        <f t="shared" si="13"/>
        <v>43381</v>
      </c>
      <c r="J23" s="67">
        <f t="shared" si="13"/>
        <v>43388</v>
      </c>
      <c r="K23" s="67">
        <f t="shared" si="13"/>
        <v>43395</v>
      </c>
      <c r="L23" s="67">
        <f t="shared" si="13"/>
        <v>43402</v>
      </c>
      <c r="M23" s="67">
        <f t="shared" si="13"/>
        <v>43409</v>
      </c>
      <c r="N23" s="67">
        <v>43416</v>
      </c>
      <c r="O23" s="67">
        <f t="shared" ref="O23:V23" si="14">O22+3</f>
        <v>43423</v>
      </c>
      <c r="P23" s="67">
        <f t="shared" si="14"/>
        <v>43430</v>
      </c>
      <c r="Q23" s="67">
        <f t="shared" si="14"/>
        <v>43437</v>
      </c>
      <c r="R23" s="67">
        <f t="shared" si="14"/>
        <v>43444</v>
      </c>
      <c r="S23" s="67">
        <f t="shared" si="14"/>
        <v>43451</v>
      </c>
      <c r="T23" s="67">
        <f t="shared" si="14"/>
        <v>43458</v>
      </c>
      <c r="U23" s="67">
        <f t="shared" si="14"/>
        <v>43462</v>
      </c>
      <c r="V23" s="67">
        <f t="shared" si="14"/>
        <v>43107</v>
      </c>
      <c r="W23" s="68" t="s">
        <v>150</v>
      </c>
      <c r="X23" s="68" t="s">
        <v>151</v>
      </c>
      <c r="Y23" s="68" t="s">
        <v>152</v>
      </c>
      <c r="Z23" s="68" t="s">
        <v>153</v>
      </c>
      <c r="AA23" s="67">
        <f t="shared" ref="AA23:AF23" si="15">+AA22+3</f>
        <v>43142</v>
      </c>
      <c r="AB23" s="67">
        <f t="shared" si="15"/>
        <v>43149</v>
      </c>
      <c r="AC23" s="67">
        <f t="shared" si="15"/>
        <v>43156</v>
      </c>
      <c r="AD23" s="64">
        <f t="shared" si="15"/>
        <v>43528</v>
      </c>
      <c r="AE23" s="65">
        <f t="shared" si="15"/>
        <v>43535</v>
      </c>
      <c r="AF23" s="65">
        <f t="shared" si="15"/>
        <v>43542</v>
      </c>
      <c r="AG23" s="66" t="s">
        <v>154</v>
      </c>
      <c r="AH23" s="66" t="s">
        <v>155</v>
      </c>
      <c r="AI23" s="66" t="s">
        <v>156</v>
      </c>
      <c r="AJ23" s="66" t="s">
        <v>157</v>
      </c>
      <c r="AK23" s="66" t="s">
        <v>158</v>
      </c>
      <c r="AL23" s="2"/>
    </row>
    <row r="24" spans="1:38" ht="15.75" customHeight="1" x14ac:dyDescent="0.2">
      <c r="A24" s="40" t="s">
        <v>159</v>
      </c>
      <c r="B24" s="67">
        <f t="shared" ref="B24:M24" si="16">B23+2</f>
        <v>43334</v>
      </c>
      <c r="C24" s="67">
        <f t="shared" si="16"/>
        <v>43341</v>
      </c>
      <c r="D24" s="67">
        <f t="shared" si="16"/>
        <v>43348</v>
      </c>
      <c r="E24" s="67">
        <f t="shared" si="16"/>
        <v>43355</v>
      </c>
      <c r="F24" s="67">
        <f t="shared" si="16"/>
        <v>43362</v>
      </c>
      <c r="G24" s="67">
        <f t="shared" si="16"/>
        <v>43369</v>
      </c>
      <c r="H24" s="67">
        <f t="shared" si="16"/>
        <v>43376</v>
      </c>
      <c r="I24" s="67">
        <f t="shared" si="16"/>
        <v>43383</v>
      </c>
      <c r="J24" s="67">
        <f t="shared" si="16"/>
        <v>43390</v>
      </c>
      <c r="K24" s="67">
        <f t="shared" si="16"/>
        <v>43397</v>
      </c>
      <c r="L24" s="67">
        <f t="shared" si="16"/>
        <v>43404</v>
      </c>
      <c r="M24" s="67">
        <f t="shared" si="16"/>
        <v>43411</v>
      </c>
      <c r="N24" s="67">
        <v>43418</v>
      </c>
      <c r="O24" s="67">
        <f t="shared" ref="O24:V24" si="17">O23+2</f>
        <v>43425</v>
      </c>
      <c r="P24" s="67">
        <f t="shared" si="17"/>
        <v>43432</v>
      </c>
      <c r="Q24" s="67">
        <f t="shared" si="17"/>
        <v>43439</v>
      </c>
      <c r="R24" s="67">
        <f t="shared" si="17"/>
        <v>43446</v>
      </c>
      <c r="S24" s="67">
        <f t="shared" si="17"/>
        <v>43453</v>
      </c>
      <c r="T24" s="67">
        <f t="shared" si="17"/>
        <v>43460</v>
      </c>
      <c r="U24" s="67">
        <f t="shared" si="17"/>
        <v>43464</v>
      </c>
      <c r="V24" s="67">
        <f t="shared" si="17"/>
        <v>43109</v>
      </c>
      <c r="W24" s="68" t="s">
        <v>160</v>
      </c>
      <c r="X24" s="68" t="s">
        <v>161</v>
      </c>
      <c r="Y24" s="68" t="s">
        <v>162</v>
      </c>
      <c r="Z24" s="68" t="s">
        <v>163</v>
      </c>
      <c r="AA24" s="67">
        <f t="shared" ref="AA24:AF24" si="18">+AA23+2</f>
        <v>43144</v>
      </c>
      <c r="AB24" s="67">
        <f t="shared" si="18"/>
        <v>43151</v>
      </c>
      <c r="AC24" s="67">
        <f t="shared" si="18"/>
        <v>43158</v>
      </c>
      <c r="AD24" s="64">
        <f t="shared" si="18"/>
        <v>43530</v>
      </c>
      <c r="AE24" s="65">
        <f t="shared" si="18"/>
        <v>43537</v>
      </c>
      <c r="AF24" s="65">
        <f t="shared" si="18"/>
        <v>43544</v>
      </c>
      <c r="AG24" s="66" t="s">
        <v>164</v>
      </c>
      <c r="AH24" s="66" t="s">
        <v>165</v>
      </c>
      <c r="AI24" s="66" t="s">
        <v>166</v>
      </c>
      <c r="AJ24" s="66" t="s">
        <v>167</v>
      </c>
      <c r="AK24" s="66" t="s">
        <v>168</v>
      </c>
      <c r="AL24" s="2"/>
    </row>
    <row r="25" spans="1:38" ht="15.75" customHeight="1" x14ac:dyDescent="0.2">
      <c r="A25" s="69" t="s">
        <v>169</v>
      </c>
      <c r="B25" s="70">
        <f t="shared" ref="B25:M25" si="19">B24+3</f>
        <v>43337</v>
      </c>
      <c r="C25" s="70">
        <f t="shared" si="19"/>
        <v>43344</v>
      </c>
      <c r="D25" s="70">
        <f t="shared" si="19"/>
        <v>43351</v>
      </c>
      <c r="E25" s="70">
        <f t="shared" si="19"/>
        <v>43358</v>
      </c>
      <c r="F25" s="70">
        <f t="shared" si="19"/>
        <v>43365</v>
      </c>
      <c r="G25" s="70">
        <f t="shared" si="19"/>
        <v>43372</v>
      </c>
      <c r="H25" s="70">
        <f t="shared" si="19"/>
        <v>43379</v>
      </c>
      <c r="I25" s="70">
        <f t="shared" si="19"/>
        <v>43386</v>
      </c>
      <c r="J25" s="70">
        <f t="shared" si="19"/>
        <v>43393</v>
      </c>
      <c r="K25" s="70">
        <f t="shared" si="19"/>
        <v>43400</v>
      </c>
      <c r="L25" s="70">
        <f t="shared" si="19"/>
        <v>43407</v>
      </c>
      <c r="M25" s="70">
        <f t="shared" si="19"/>
        <v>43414</v>
      </c>
      <c r="N25" s="70">
        <v>43421</v>
      </c>
      <c r="O25" s="70">
        <f t="shared" ref="O25:V25" si="20">O24+3</f>
        <v>43428</v>
      </c>
      <c r="P25" s="70">
        <f t="shared" si="20"/>
        <v>43435</v>
      </c>
      <c r="Q25" s="70">
        <f t="shared" si="20"/>
        <v>43442</v>
      </c>
      <c r="R25" s="70">
        <f t="shared" si="20"/>
        <v>43449</v>
      </c>
      <c r="S25" s="70">
        <f t="shared" si="20"/>
        <v>43456</v>
      </c>
      <c r="T25" s="70">
        <f t="shared" si="20"/>
        <v>43463</v>
      </c>
      <c r="U25" s="70">
        <f t="shared" si="20"/>
        <v>43467</v>
      </c>
      <c r="V25" s="70">
        <f t="shared" si="20"/>
        <v>43112</v>
      </c>
      <c r="W25" s="71" t="s">
        <v>170</v>
      </c>
      <c r="X25" s="72" t="s">
        <v>171</v>
      </c>
      <c r="Y25" s="72" t="s">
        <v>172</v>
      </c>
      <c r="Z25" s="72" t="s">
        <v>173</v>
      </c>
      <c r="AA25" s="73">
        <f t="shared" ref="AA25:AF25" si="21">+AA24+4</f>
        <v>43148</v>
      </c>
      <c r="AB25" s="73">
        <f t="shared" si="21"/>
        <v>43155</v>
      </c>
      <c r="AC25" s="73">
        <f t="shared" si="21"/>
        <v>43162</v>
      </c>
      <c r="AD25" s="74">
        <f t="shared" si="21"/>
        <v>43534</v>
      </c>
      <c r="AE25" s="75">
        <f t="shared" si="21"/>
        <v>43541</v>
      </c>
      <c r="AF25" s="75">
        <f t="shared" si="21"/>
        <v>43548</v>
      </c>
      <c r="AG25" s="76" t="s">
        <v>174</v>
      </c>
      <c r="AH25" s="76" t="s">
        <v>175</v>
      </c>
      <c r="AI25" s="76" t="s">
        <v>176</v>
      </c>
      <c r="AJ25" s="76" t="s">
        <v>177</v>
      </c>
      <c r="AK25" s="76" t="s">
        <v>178</v>
      </c>
      <c r="AL25" s="2"/>
    </row>
    <row r="26" spans="1:38" ht="36.75" customHeight="1" x14ac:dyDescent="0.2">
      <c r="A26" s="77" t="s">
        <v>179</v>
      </c>
      <c r="B26" s="78"/>
      <c r="C26" s="78"/>
      <c r="D26" s="78"/>
      <c r="E26" s="78"/>
      <c r="F26" s="78"/>
      <c r="G26" s="78"/>
      <c r="H26" s="78"/>
      <c r="I26" s="78"/>
      <c r="J26" s="78"/>
      <c r="K26" s="79" t="s">
        <v>180</v>
      </c>
      <c r="L26" s="79" t="s">
        <v>180</v>
      </c>
      <c r="M26" s="79" t="s">
        <v>180</v>
      </c>
      <c r="N26" s="80" t="str">
        <f>HYPERLINK("https://www.dictionary.com/browse/stacking","STACKING")</f>
        <v>STACKING</v>
      </c>
      <c r="O26" s="80" t="str">
        <f>HYPERLINK("https://drive.google.com/open?id=11VAUZajLVjdbD48xNniKwOpO_yVtYeMX","STACKING")</f>
        <v>STACKING</v>
      </c>
      <c r="P26" s="80" t="str">
        <f>HYPERLINK("https://drive.google.com/open?id=125yNAvdWsc_dQW2aBYTqg5p1IpO9UaI2","STACKING")</f>
        <v>STACKING</v>
      </c>
      <c r="Q26" s="81" t="str">
        <f>HYPERLINK("https://drive.google.com/open?id=12C-dp4l5NvFssp03SczWwBG_CRNwQ-Yb","STACKING")</f>
        <v>STACKING</v>
      </c>
      <c r="R26" s="80" t="str">
        <f>HYPERLINK("https://drive.google.com/open?id=12WkeqRiq_BFdvBIeNYCnsQBtmGcdKdxO","STACKING")</f>
        <v>STACKING</v>
      </c>
      <c r="S26" s="80" t="str">
        <f>HYPERLINK("https://drive.google.com/open?id=10JehriCOuSm0q3ZNX5eTnJMNn1DTzhOQ","STACKING")</f>
        <v>STACKING</v>
      </c>
      <c r="T26" s="80" t="str">
        <f>HYPERLINK("https://drive.google.com/open?id=134jmFucSoLKbzxifH3agYUK71rq2QMtX","STACKING")</f>
        <v>STACKING</v>
      </c>
      <c r="U26" s="80" t="str">
        <f>HYPERLINK("https://drive.google.com/open?id=13ZIF-XCzWpOQCfUWTy3h0q4ii715VvEH","STACKING")</f>
        <v>STACKING</v>
      </c>
      <c r="V26" s="80" t="str">
        <f>HYPERLINK("https://drive.google.com/open?id=13J6tZKZTSUv90ABWu8bbkS3U1nNKF0nM","STACKING")</f>
        <v>STACKING</v>
      </c>
      <c r="W26" s="80" t="str">
        <f>HYPERLINK("https://drive.google.com/open?id=13aMk6H8vyrMxhEGUsmvLQ-c4iwV-_fzd","STACKING")</f>
        <v>STACKING</v>
      </c>
      <c r="X26" s="82" t="str">
        <f>HYPERLINK("https://drive.google.com/open?id=13pJWhk6A8GddRci94ieJhBKqSE8SxtXK","STACKING")</f>
        <v>STACKING</v>
      </c>
      <c r="Y26" s="82" t="str">
        <f>HYPERLINK("https://drive.google.com/open?id=14CFwjuhE-LntOwjtrW0pUblJLrMm1Ye2","STACKING")</f>
        <v>STACKING</v>
      </c>
      <c r="Z26" s="83"/>
      <c r="AA26" s="83"/>
      <c r="AB26" s="83"/>
      <c r="AC26" s="83"/>
      <c r="AD26" s="83"/>
      <c r="AE26" s="83"/>
      <c r="AF26" s="83"/>
      <c r="AG26" s="84"/>
      <c r="AH26" s="84"/>
      <c r="AI26" s="84"/>
      <c r="AJ26" s="84"/>
      <c r="AK26" s="84"/>
      <c r="AL26" s="2"/>
    </row>
    <row r="27" spans="1:38" ht="45" customHeight="1" x14ac:dyDescent="0.2">
      <c r="A27" s="8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.75" hidden="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4"/>
      <c r="AE28" s="4"/>
      <c r="AF28" s="4"/>
      <c r="AG28" s="4"/>
      <c r="AH28" s="4"/>
      <c r="AI28" s="4"/>
      <c r="AJ28" s="2"/>
      <c r="AK28" s="2"/>
      <c r="AL28" s="2"/>
    </row>
    <row r="29" spans="1:38" ht="15.75" customHeight="1" x14ac:dyDescent="0.2">
      <c r="A29" s="5" t="s">
        <v>181</v>
      </c>
      <c r="B29" s="285" t="s">
        <v>1</v>
      </c>
      <c r="C29" s="274"/>
      <c r="D29" s="283"/>
      <c r="E29" s="282" t="s">
        <v>2</v>
      </c>
      <c r="F29" s="274"/>
      <c r="G29" s="274"/>
      <c r="H29" s="283"/>
      <c r="I29" s="282" t="s">
        <v>3</v>
      </c>
      <c r="J29" s="274"/>
      <c r="K29" s="274"/>
      <c r="L29" s="283"/>
      <c r="M29" s="289" t="s">
        <v>4</v>
      </c>
      <c r="N29" s="269"/>
      <c r="O29" s="269"/>
      <c r="P29" s="269"/>
      <c r="Q29" s="272"/>
      <c r="R29" s="289" t="s">
        <v>5</v>
      </c>
      <c r="S29" s="269"/>
      <c r="T29" s="269"/>
      <c r="U29" s="272"/>
      <c r="V29" s="290" t="s">
        <v>6</v>
      </c>
      <c r="W29" s="269"/>
      <c r="X29" s="269"/>
      <c r="Y29" s="269"/>
      <c r="Z29" s="269"/>
      <c r="AA29" s="268" t="s">
        <v>7</v>
      </c>
      <c r="AB29" s="269"/>
      <c r="AC29" s="269"/>
      <c r="AD29" s="272"/>
      <c r="AE29" s="268" t="s">
        <v>8</v>
      </c>
      <c r="AF29" s="269"/>
      <c r="AG29" s="269"/>
      <c r="AH29" s="269"/>
      <c r="AI29" s="268" t="s">
        <v>9</v>
      </c>
      <c r="AJ29" s="269"/>
      <c r="AK29" s="272"/>
      <c r="AL29" s="2"/>
    </row>
    <row r="30" spans="1:38" ht="15.75" customHeight="1" x14ac:dyDescent="0.2">
      <c r="A30" s="6" t="s">
        <v>10</v>
      </c>
      <c r="B30" s="7">
        <v>29</v>
      </c>
      <c r="C30" s="7">
        <f t="shared" ref="C30:L30" si="22">B30+1</f>
        <v>30</v>
      </c>
      <c r="D30" s="7">
        <f t="shared" si="22"/>
        <v>31</v>
      </c>
      <c r="E30" s="7">
        <f t="shared" si="22"/>
        <v>32</v>
      </c>
      <c r="F30" s="7">
        <f t="shared" si="22"/>
        <v>33</v>
      </c>
      <c r="G30" s="7">
        <f t="shared" si="22"/>
        <v>34</v>
      </c>
      <c r="H30" s="7">
        <f t="shared" si="22"/>
        <v>35</v>
      </c>
      <c r="I30" s="7">
        <f t="shared" si="22"/>
        <v>36</v>
      </c>
      <c r="J30" s="7">
        <f t="shared" si="22"/>
        <v>37</v>
      </c>
      <c r="K30" s="7">
        <f t="shared" si="22"/>
        <v>38</v>
      </c>
      <c r="L30" s="7">
        <f t="shared" si="22"/>
        <v>39</v>
      </c>
      <c r="M30" s="7">
        <v>40</v>
      </c>
      <c r="N30" s="7">
        <f t="shared" ref="N30:V30" si="23">M30+1</f>
        <v>41</v>
      </c>
      <c r="O30" s="7">
        <f t="shared" si="23"/>
        <v>42</v>
      </c>
      <c r="P30" s="7">
        <f t="shared" si="23"/>
        <v>43</v>
      </c>
      <c r="Q30" s="7">
        <f t="shared" si="23"/>
        <v>44</v>
      </c>
      <c r="R30" s="7">
        <f t="shared" si="23"/>
        <v>45</v>
      </c>
      <c r="S30" s="7">
        <f t="shared" si="23"/>
        <v>46</v>
      </c>
      <c r="T30" s="7">
        <f t="shared" si="23"/>
        <v>47</v>
      </c>
      <c r="U30" s="7">
        <f t="shared" si="23"/>
        <v>48</v>
      </c>
      <c r="V30" s="7">
        <f t="shared" si="23"/>
        <v>49</v>
      </c>
      <c r="W30" s="7">
        <v>50</v>
      </c>
      <c r="X30" s="7">
        <v>51</v>
      </c>
      <c r="Y30" s="7">
        <v>52</v>
      </c>
      <c r="Z30" s="7">
        <v>53</v>
      </c>
      <c r="AA30" s="8">
        <v>1</v>
      </c>
      <c r="AB30" s="8">
        <v>2</v>
      </c>
      <c r="AC30" s="8">
        <v>3</v>
      </c>
      <c r="AD30" s="8">
        <v>4</v>
      </c>
      <c r="AE30" s="9">
        <v>5</v>
      </c>
      <c r="AF30" s="9">
        <v>6</v>
      </c>
      <c r="AG30" s="9">
        <v>7</v>
      </c>
      <c r="AH30" s="9">
        <v>8</v>
      </c>
      <c r="AI30" s="9">
        <v>9</v>
      </c>
      <c r="AJ30" s="9">
        <v>10</v>
      </c>
      <c r="AK30" s="9">
        <v>11</v>
      </c>
      <c r="AL30" s="2"/>
    </row>
    <row r="31" spans="1:38" ht="15.75" customHeight="1" x14ac:dyDescent="0.2">
      <c r="A31" s="10" t="s">
        <v>11</v>
      </c>
      <c r="B31" s="11" t="s">
        <v>182</v>
      </c>
      <c r="C31" s="11" t="s">
        <v>183</v>
      </c>
      <c r="D31" s="11" t="s">
        <v>184</v>
      </c>
      <c r="E31" s="11" t="s">
        <v>185</v>
      </c>
      <c r="F31" s="11" t="s">
        <v>186</v>
      </c>
      <c r="G31" s="11" t="s">
        <v>187</v>
      </c>
      <c r="H31" s="11" t="s">
        <v>188</v>
      </c>
      <c r="I31" s="11" t="s">
        <v>189</v>
      </c>
      <c r="J31" s="11" t="s">
        <v>190</v>
      </c>
      <c r="K31" s="11" t="s">
        <v>191</v>
      </c>
      <c r="L31" s="11" t="s">
        <v>192</v>
      </c>
      <c r="M31" s="11" t="s">
        <v>193</v>
      </c>
      <c r="N31" s="11" t="s">
        <v>182</v>
      </c>
      <c r="O31" s="11" t="s">
        <v>183</v>
      </c>
      <c r="P31" s="11" t="s">
        <v>184</v>
      </c>
      <c r="Q31" s="11" t="s">
        <v>185</v>
      </c>
      <c r="R31" s="11" t="s">
        <v>186</v>
      </c>
      <c r="S31" s="11" t="s">
        <v>194</v>
      </c>
      <c r="T31" s="11" t="s">
        <v>188</v>
      </c>
      <c r="U31" s="11" t="s">
        <v>189</v>
      </c>
      <c r="V31" s="11" t="s">
        <v>190</v>
      </c>
      <c r="W31" s="12" t="s">
        <v>187</v>
      </c>
      <c r="X31" s="12" t="s">
        <v>192</v>
      </c>
      <c r="Y31" s="12" t="s">
        <v>193</v>
      </c>
      <c r="Z31" s="12" t="s">
        <v>182</v>
      </c>
      <c r="AA31" s="11" t="s">
        <v>183</v>
      </c>
      <c r="AB31" s="11" t="s">
        <v>184</v>
      </c>
      <c r="AC31" s="11" t="s">
        <v>185</v>
      </c>
      <c r="AD31" s="11" t="s">
        <v>186</v>
      </c>
      <c r="AE31" s="99" t="s">
        <v>194</v>
      </c>
      <c r="AF31" s="86" t="s">
        <v>195</v>
      </c>
      <c r="AG31" s="13" t="s">
        <v>189</v>
      </c>
      <c r="AH31" s="13" t="s">
        <v>190</v>
      </c>
      <c r="AI31" s="13" t="s">
        <v>187</v>
      </c>
      <c r="AJ31" s="13" t="s">
        <v>192</v>
      </c>
      <c r="AK31" s="13" t="s">
        <v>193</v>
      </c>
      <c r="AL31" s="2"/>
    </row>
    <row r="32" spans="1:38" ht="15.75" customHeight="1" x14ac:dyDescent="0.2">
      <c r="A32" s="10"/>
      <c r="B32" s="14" t="s">
        <v>196</v>
      </c>
      <c r="C32" s="14" t="s">
        <v>196</v>
      </c>
      <c r="D32" s="14" t="s">
        <v>24</v>
      </c>
      <c r="E32" s="14" t="s">
        <v>196</v>
      </c>
      <c r="F32" s="14" t="s">
        <v>24</v>
      </c>
      <c r="G32" s="14" t="s">
        <v>196</v>
      </c>
      <c r="H32" s="14" t="s">
        <v>24</v>
      </c>
      <c r="I32" s="14" t="s">
        <v>196</v>
      </c>
      <c r="J32" s="14" t="s">
        <v>196</v>
      </c>
      <c r="K32" s="14" t="s">
        <v>196</v>
      </c>
      <c r="L32" s="14" t="s">
        <v>196</v>
      </c>
      <c r="M32" s="14" t="s">
        <v>196</v>
      </c>
      <c r="N32" s="14" t="s">
        <v>196</v>
      </c>
      <c r="O32" s="14" t="s">
        <v>196</v>
      </c>
      <c r="P32" s="14" t="s">
        <v>24</v>
      </c>
      <c r="Q32" s="14" t="s">
        <v>196</v>
      </c>
      <c r="R32" s="14" t="s">
        <v>24</v>
      </c>
      <c r="S32" s="14" t="s">
        <v>196</v>
      </c>
      <c r="T32" s="14" t="s">
        <v>24</v>
      </c>
      <c r="U32" s="14" t="s">
        <v>196</v>
      </c>
      <c r="V32" s="14" t="s">
        <v>196</v>
      </c>
      <c r="W32" s="16" t="s">
        <v>196</v>
      </c>
      <c r="X32" s="16" t="s">
        <v>196</v>
      </c>
      <c r="Y32" s="16" t="s">
        <v>196</v>
      </c>
      <c r="Z32" s="16" t="s">
        <v>196</v>
      </c>
      <c r="AA32" s="14" t="s">
        <v>196</v>
      </c>
      <c r="AB32" s="14" t="s">
        <v>24</v>
      </c>
      <c r="AC32" s="14" t="s">
        <v>196</v>
      </c>
      <c r="AD32" s="14" t="s">
        <v>24</v>
      </c>
      <c r="AE32" s="14" t="s">
        <v>196</v>
      </c>
      <c r="AF32" s="17" t="s">
        <v>24</v>
      </c>
      <c r="AG32" s="17" t="s">
        <v>196</v>
      </c>
      <c r="AH32" s="17" t="s">
        <v>196</v>
      </c>
      <c r="AI32" s="17" t="s">
        <v>196</v>
      </c>
      <c r="AJ32" s="17" t="s">
        <v>196</v>
      </c>
      <c r="AK32" s="17" t="s">
        <v>196</v>
      </c>
      <c r="AL32" s="2"/>
    </row>
    <row r="33" spans="1:38" ht="15.75" customHeight="1" x14ac:dyDescent="0.2">
      <c r="A33" s="18" t="s">
        <v>27</v>
      </c>
      <c r="B33" s="19" t="s">
        <v>28</v>
      </c>
      <c r="C33" s="19" t="s">
        <v>29</v>
      </c>
      <c r="D33" s="19" t="s">
        <v>30</v>
      </c>
      <c r="E33" s="19" t="s">
        <v>31</v>
      </c>
      <c r="F33" s="19" t="s">
        <v>32</v>
      </c>
      <c r="G33" s="19" t="s">
        <v>33</v>
      </c>
      <c r="H33" s="19" t="s">
        <v>34</v>
      </c>
      <c r="I33" s="19" t="s">
        <v>35</v>
      </c>
      <c r="J33" s="19" t="s">
        <v>36</v>
      </c>
      <c r="K33" s="19" t="s">
        <v>37</v>
      </c>
      <c r="L33" s="19" t="s">
        <v>38</v>
      </c>
      <c r="M33" s="19" t="s">
        <v>39</v>
      </c>
      <c r="N33" s="19" t="s">
        <v>40</v>
      </c>
      <c r="O33" s="19" t="s">
        <v>41</v>
      </c>
      <c r="P33" s="19" t="s">
        <v>42</v>
      </c>
      <c r="Q33" s="19" t="s">
        <v>43</v>
      </c>
      <c r="R33" s="19" t="s">
        <v>44</v>
      </c>
      <c r="S33" s="19" t="s">
        <v>45</v>
      </c>
      <c r="T33" s="19" t="s">
        <v>46</v>
      </c>
      <c r="U33" s="19" t="s">
        <v>47</v>
      </c>
      <c r="V33" s="19" t="s">
        <v>48</v>
      </c>
      <c r="W33" s="21" t="s">
        <v>49</v>
      </c>
      <c r="X33" s="21" t="s">
        <v>50</v>
      </c>
      <c r="Y33" s="21" t="s">
        <v>51</v>
      </c>
      <c r="Z33" s="21" t="s">
        <v>52</v>
      </c>
      <c r="AA33" s="19" t="s">
        <v>53</v>
      </c>
      <c r="AB33" s="19" t="s">
        <v>54</v>
      </c>
      <c r="AC33" s="19" t="s">
        <v>55</v>
      </c>
      <c r="AD33" s="19" t="s">
        <v>56</v>
      </c>
      <c r="AE33" s="19" t="s">
        <v>57</v>
      </c>
      <c r="AF33" s="87" t="s">
        <v>58</v>
      </c>
      <c r="AG33" s="21" t="s">
        <v>59</v>
      </c>
      <c r="AH33" s="21" t="s">
        <v>197</v>
      </c>
      <c r="AI33" s="21" t="s">
        <v>61</v>
      </c>
      <c r="AJ33" s="21" t="s">
        <v>62</v>
      </c>
      <c r="AK33" s="21" t="s">
        <v>63</v>
      </c>
      <c r="AL33" s="2"/>
    </row>
    <row r="34" spans="1:38" ht="15.75" customHeight="1" x14ac:dyDescent="0.2">
      <c r="A34" s="23"/>
      <c r="B34" s="24" t="s">
        <v>198</v>
      </c>
      <c r="C34" s="24" t="s">
        <v>199</v>
      </c>
      <c r="D34" s="24" t="s">
        <v>200</v>
      </c>
      <c r="E34" s="24" t="s">
        <v>201</v>
      </c>
      <c r="F34" s="24" t="s">
        <v>202</v>
      </c>
      <c r="G34" s="24" t="s">
        <v>203</v>
      </c>
      <c r="H34" s="24" t="s">
        <v>204</v>
      </c>
      <c r="I34" s="24" t="s">
        <v>205</v>
      </c>
      <c r="J34" s="24" t="s">
        <v>206</v>
      </c>
      <c r="K34" s="24" t="s">
        <v>207</v>
      </c>
      <c r="L34" s="24" t="s">
        <v>208</v>
      </c>
      <c r="M34" s="24" t="s">
        <v>209</v>
      </c>
      <c r="N34" s="24" t="s">
        <v>210</v>
      </c>
      <c r="O34" s="24" t="s">
        <v>211</v>
      </c>
      <c r="P34" s="24" t="s">
        <v>212</v>
      </c>
      <c r="Q34" s="24" t="s">
        <v>213</v>
      </c>
      <c r="R34" s="24" t="s">
        <v>214</v>
      </c>
      <c r="S34" s="24" t="s">
        <v>215</v>
      </c>
      <c r="T34" s="24" t="s">
        <v>216</v>
      </c>
      <c r="U34" s="24" t="s">
        <v>217</v>
      </c>
      <c r="V34" s="24" t="s">
        <v>218</v>
      </c>
      <c r="W34" s="27" t="s">
        <v>219</v>
      </c>
      <c r="X34" s="28" t="s">
        <v>220</v>
      </c>
      <c r="Y34" s="28" t="s">
        <v>221</v>
      </c>
      <c r="Z34" s="28" t="s">
        <v>222</v>
      </c>
      <c r="AA34" s="24" t="s">
        <v>223</v>
      </c>
      <c r="AB34" s="24" t="s">
        <v>224</v>
      </c>
      <c r="AC34" s="24" t="s">
        <v>225</v>
      </c>
      <c r="AD34" s="24" t="s">
        <v>226</v>
      </c>
      <c r="AE34" s="24" t="s">
        <v>227</v>
      </c>
      <c r="AF34" s="88" t="s">
        <v>228</v>
      </c>
      <c r="AG34" s="89" t="s">
        <v>229</v>
      </c>
      <c r="AH34" s="90" t="s">
        <v>230</v>
      </c>
      <c r="AI34" s="30" t="s">
        <v>231</v>
      </c>
      <c r="AJ34" s="30" t="s">
        <v>232</v>
      </c>
      <c r="AK34" s="30" t="s">
        <v>233</v>
      </c>
      <c r="AL34" s="2"/>
    </row>
    <row r="35" spans="1:38" ht="15.75" customHeight="1" x14ac:dyDescent="0.2">
      <c r="A35" s="31" t="s">
        <v>117</v>
      </c>
      <c r="B35" s="32">
        <v>43295</v>
      </c>
      <c r="C35" s="32">
        <v>43302</v>
      </c>
      <c r="D35" s="32">
        <v>43309</v>
      </c>
      <c r="E35" s="32">
        <v>43316</v>
      </c>
      <c r="F35" s="32">
        <v>43323</v>
      </c>
      <c r="G35" s="32">
        <v>43330</v>
      </c>
      <c r="H35" s="32">
        <v>43337</v>
      </c>
      <c r="I35" s="32">
        <v>43344</v>
      </c>
      <c r="J35" s="32">
        <v>43351</v>
      </c>
      <c r="K35" s="32">
        <v>43358</v>
      </c>
      <c r="L35" s="32">
        <v>43365</v>
      </c>
      <c r="M35" s="32">
        <v>43372</v>
      </c>
      <c r="N35" s="32">
        <v>43379</v>
      </c>
      <c r="O35" s="32">
        <v>43386</v>
      </c>
      <c r="P35" s="32">
        <v>43393</v>
      </c>
      <c r="Q35" s="32">
        <v>43400</v>
      </c>
      <c r="R35" s="32">
        <v>43407</v>
      </c>
      <c r="S35" s="32">
        <v>43414</v>
      </c>
      <c r="T35" s="91" t="s">
        <v>234</v>
      </c>
      <c r="U35" s="32">
        <v>43428</v>
      </c>
      <c r="V35" s="32">
        <v>43435</v>
      </c>
      <c r="W35" s="34" t="s">
        <v>235</v>
      </c>
      <c r="X35" s="35" t="s">
        <v>236</v>
      </c>
      <c r="Y35" s="35" t="s">
        <v>237</v>
      </c>
      <c r="Z35" s="35" t="s">
        <v>238</v>
      </c>
      <c r="AA35" s="36">
        <v>43105</v>
      </c>
      <c r="AB35" s="36">
        <v>43112</v>
      </c>
      <c r="AC35" s="36">
        <v>43119</v>
      </c>
      <c r="AD35" s="37">
        <v>43491</v>
      </c>
      <c r="AE35" s="38">
        <v>43498</v>
      </c>
      <c r="AF35" s="38">
        <v>43505</v>
      </c>
      <c r="AG35" s="39" t="s">
        <v>239</v>
      </c>
      <c r="AH35" s="39" t="s">
        <v>107</v>
      </c>
      <c r="AI35" s="39" t="s">
        <v>240</v>
      </c>
      <c r="AJ35" s="39" t="s">
        <v>241</v>
      </c>
      <c r="AK35" s="39" t="s">
        <v>242</v>
      </c>
      <c r="AL35" s="2"/>
    </row>
    <row r="36" spans="1:38" ht="15.75" customHeight="1" x14ac:dyDescent="0.2">
      <c r="A36" s="40" t="s">
        <v>243</v>
      </c>
      <c r="B36" s="32">
        <f t="shared" ref="B36:S36" si="24">B35+2</f>
        <v>43297</v>
      </c>
      <c r="C36" s="32">
        <f t="shared" si="24"/>
        <v>43304</v>
      </c>
      <c r="D36" s="32">
        <f t="shared" si="24"/>
        <v>43311</v>
      </c>
      <c r="E36" s="32">
        <f t="shared" si="24"/>
        <v>43318</v>
      </c>
      <c r="F36" s="32">
        <f t="shared" si="24"/>
        <v>43325</v>
      </c>
      <c r="G36" s="32">
        <f t="shared" si="24"/>
        <v>43332</v>
      </c>
      <c r="H36" s="32">
        <f t="shared" si="24"/>
        <v>43339</v>
      </c>
      <c r="I36" s="32">
        <f t="shared" si="24"/>
        <v>43346</v>
      </c>
      <c r="J36" s="32">
        <f t="shared" si="24"/>
        <v>43353</v>
      </c>
      <c r="K36" s="32">
        <f t="shared" si="24"/>
        <v>43360</v>
      </c>
      <c r="L36" s="32">
        <f t="shared" si="24"/>
        <v>43367</v>
      </c>
      <c r="M36" s="32">
        <f t="shared" si="24"/>
        <v>43374</v>
      </c>
      <c r="N36" s="32">
        <f t="shared" si="24"/>
        <v>43381</v>
      </c>
      <c r="O36" s="32">
        <f t="shared" si="24"/>
        <v>43388</v>
      </c>
      <c r="P36" s="32">
        <f t="shared" si="24"/>
        <v>43395</v>
      </c>
      <c r="Q36" s="32">
        <f t="shared" si="24"/>
        <v>43402</v>
      </c>
      <c r="R36" s="32">
        <f t="shared" si="24"/>
        <v>43409</v>
      </c>
      <c r="S36" s="32">
        <f t="shared" si="24"/>
        <v>43416</v>
      </c>
      <c r="T36" s="54"/>
      <c r="U36" s="32">
        <f>U35+2</f>
        <v>43430</v>
      </c>
      <c r="V36" s="32">
        <f>V35+2</f>
        <v>43437</v>
      </c>
      <c r="W36" s="34" t="s">
        <v>244</v>
      </c>
      <c r="X36" s="35" t="s">
        <v>245</v>
      </c>
      <c r="Y36" s="35" t="s">
        <v>246</v>
      </c>
      <c r="Z36" s="35" t="s">
        <v>247</v>
      </c>
      <c r="AA36" s="36">
        <f t="shared" ref="AA36:AF37" si="25">+AA35+2</f>
        <v>43107</v>
      </c>
      <c r="AB36" s="36">
        <f t="shared" si="25"/>
        <v>43114</v>
      </c>
      <c r="AC36" s="36">
        <f t="shared" si="25"/>
        <v>43121</v>
      </c>
      <c r="AD36" s="37">
        <f t="shared" si="25"/>
        <v>43493</v>
      </c>
      <c r="AE36" s="38">
        <f t="shared" si="25"/>
        <v>43500</v>
      </c>
      <c r="AF36" s="38">
        <f t="shared" si="25"/>
        <v>43507</v>
      </c>
      <c r="AG36" s="39" t="s">
        <v>248</v>
      </c>
      <c r="AH36" s="39" t="s">
        <v>249</v>
      </c>
      <c r="AI36" s="39" t="s">
        <v>250</v>
      </c>
      <c r="AJ36" s="39" t="s">
        <v>251</v>
      </c>
      <c r="AK36" s="39" t="s">
        <v>252</v>
      </c>
      <c r="AL36" s="2"/>
    </row>
    <row r="37" spans="1:38" ht="15.75" customHeight="1" x14ac:dyDescent="0.2">
      <c r="A37" s="51" t="s">
        <v>128</v>
      </c>
      <c r="B37" s="32">
        <f t="shared" ref="B37:S37" si="26">B36+2</f>
        <v>43299</v>
      </c>
      <c r="C37" s="32">
        <f t="shared" si="26"/>
        <v>43306</v>
      </c>
      <c r="D37" s="32">
        <f t="shared" si="26"/>
        <v>43313</v>
      </c>
      <c r="E37" s="32">
        <f t="shared" si="26"/>
        <v>43320</v>
      </c>
      <c r="F37" s="32">
        <f t="shared" si="26"/>
        <v>43327</v>
      </c>
      <c r="G37" s="32">
        <f t="shared" si="26"/>
        <v>43334</v>
      </c>
      <c r="H37" s="32">
        <f t="shared" si="26"/>
        <v>43341</v>
      </c>
      <c r="I37" s="32">
        <f t="shared" si="26"/>
        <v>43348</v>
      </c>
      <c r="J37" s="32">
        <f t="shared" si="26"/>
        <v>43355</v>
      </c>
      <c r="K37" s="32">
        <f t="shared" si="26"/>
        <v>43362</v>
      </c>
      <c r="L37" s="32">
        <f t="shared" si="26"/>
        <v>43369</v>
      </c>
      <c r="M37" s="32">
        <f t="shared" si="26"/>
        <v>43376</v>
      </c>
      <c r="N37" s="32">
        <f t="shared" si="26"/>
        <v>43383</v>
      </c>
      <c r="O37" s="32">
        <f t="shared" si="26"/>
        <v>43390</v>
      </c>
      <c r="P37" s="32">
        <f t="shared" si="26"/>
        <v>43397</v>
      </c>
      <c r="Q37" s="32">
        <f t="shared" si="26"/>
        <v>43404</v>
      </c>
      <c r="R37" s="32">
        <f t="shared" si="26"/>
        <v>43411</v>
      </c>
      <c r="S37" s="32">
        <f t="shared" si="26"/>
        <v>43418</v>
      </c>
      <c r="T37" s="54"/>
      <c r="U37" s="32">
        <f>U36+2</f>
        <v>43432</v>
      </c>
      <c r="V37" s="32">
        <f>V36+2</f>
        <v>43439</v>
      </c>
      <c r="W37" s="34" t="s">
        <v>253</v>
      </c>
      <c r="X37" s="35" t="s">
        <v>254</v>
      </c>
      <c r="Y37" s="35" t="s">
        <v>255</v>
      </c>
      <c r="Z37" s="35" t="s">
        <v>256</v>
      </c>
      <c r="AA37" s="36">
        <f t="shared" si="25"/>
        <v>43109</v>
      </c>
      <c r="AB37" s="36">
        <f t="shared" si="25"/>
        <v>43116</v>
      </c>
      <c r="AC37" s="36">
        <f t="shared" si="25"/>
        <v>43123</v>
      </c>
      <c r="AD37" s="37">
        <f t="shared" si="25"/>
        <v>43495</v>
      </c>
      <c r="AE37" s="38">
        <f t="shared" si="25"/>
        <v>43502</v>
      </c>
      <c r="AF37" s="38">
        <f t="shared" si="25"/>
        <v>43509</v>
      </c>
      <c r="AG37" s="39" t="s">
        <v>257</v>
      </c>
      <c r="AH37" s="39" t="s">
        <v>258</v>
      </c>
      <c r="AI37" s="39" t="s">
        <v>259</v>
      </c>
      <c r="AJ37" s="39" t="s">
        <v>260</v>
      </c>
      <c r="AK37" s="39" t="s">
        <v>261</v>
      </c>
      <c r="AL37" s="2"/>
    </row>
    <row r="38" spans="1:38" ht="15.75" customHeight="1" x14ac:dyDescent="0.2">
      <c r="A38" s="51" t="s">
        <v>114</v>
      </c>
      <c r="B38" s="32">
        <f t="shared" ref="B38:S38" si="27">B37+3</f>
        <v>43302</v>
      </c>
      <c r="C38" s="32">
        <f t="shared" si="27"/>
        <v>43309</v>
      </c>
      <c r="D38" s="32">
        <f t="shared" si="27"/>
        <v>43316</v>
      </c>
      <c r="E38" s="32">
        <f t="shared" si="27"/>
        <v>43323</v>
      </c>
      <c r="F38" s="32">
        <f t="shared" si="27"/>
        <v>43330</v>
      </c>
      <c r="G38" s="32">
        <f t="shared" si="27"/>
        <v>43337</v>
      </c>
      <c r="H38" s="32">
        <f t="shared" si="27"/>
        <v>43344</v>
      </c>
      <c r="I38" s="32">
        <f t="shared" si="27"/>
        <v>43351</v>
      </c>
      <c r="J38" s="32">
        <f t="shared" si="27"/>
        <v>43358</v>
      </c>
      <c r="K38" s="32">
        <f t="shared" si="27"/>
        <v>43365</v>
      </c>
      <c r="L38" s="32">
        <f t="shared" si="27"/>
        <v>43372</v>
      </c>
      <c r="M38" s="32">
        <f t="shared" si="27"/>
        <v>43379</v>
      </c>
      <c r="N38" s="32">
        <f t="shared" si="27"/>
        <v>43386</v>
      </c>
      <c r="O38" s="32">
        <f t="shared" si="27"/>
        <v>43393</v>
      </c>
      <c r="P38" s="32">
        <f t="shared" si="27"/>
        <v>43400</v>
      </c>
      <c r="Q38" s="32">
        <f t="shared" si="27"/>
        <v>43407</v>
      </c>
      <c r="R38" s="32">
        <f t="shared" si="27"/>
        <v>43414</v>
      </c>
      <c r="S38" s="32">
        <f t="shared" si="27"/>
        <v>43421</v>
      </c>
      <c r="T38" s="54"/>
      <c r="U38" s="32">
        <f>U37+3</f>
        <v>43435</v>
      </c>
      <c r="V38" s="32">
        <f>V37+3</f>
        <v>43442</v>
      </c>
      <c r="W38" s="34" t="s">
        <v>236</v>
      </c>
      <c r="X38" s="35" t="s">
        <v>237</v>
      </c>
      <c r="Y38" s="35" t="s">
        <v>238</v>
      </c>
      <c r="Z38" s="35" t="s">
        <v>262</v>
      </c>
      <c r="AA38" s="36">
        <f t="shared" ref="AA38:AF38" si="28">+AA37+3</f>
        <v>43112</v>
      </c>
      <c r="AB38" s="36">
        <f t="shared" si="28"/>
        <v>43119</v>
      </c>
      <c r="AC38" s="36">
        <f t="shared" si="28"/>
        <v>43126</v>
      </c>
      <c r="AD38" s="37">
        <f t="shared" si="28"/>
        <v>43498</v>
      </c>
      <c r="AE38" s="38">
        <f t="shared" si="28"/>
        <v>43505</v>
      </c>
      <c r="AF38" s="38">
        <f t="shared" si="28"/>
        <v>43512</v>
      </c>
      <c r="AG38" s="39" t="s">
        <v>107</v>
      </c>
      <c r="AH38" s="39" t="s">
        <v>240</v>
      </c>
      <c r="AI38" s="39" t="s">
        <v>241</v>
      </c>
      <c r="AJ38" s="39" t="s">
        <v>242</v>
      </c>
      <c r="AK38" s="39" t="s">
        <v>263</v>
      </c>
      <c r="AL38" s="2"/>
    </row>
    <row r="39" spans="1:38" ht="15.75" customHeight="1" x14ac:dyDescent="0.2">
      <c r="A39" s="51" t="s">
        <v>264</v>
      </c>
      <c r="B39" s="32">
        <f t="shared" ref="B39:S39" si="29">B38+4</f>
        <v>43306</v>
      </c>
      <c r="C39" s="32">
        <f t="shared" si="29"/>
        <v>43313</v>
      </c>
      <c r="D39" s="32">
        <f t="shared" si="29"/>
        <v>43320</v>
      </c>
      <c r="E39" s="32">
        <f t="shared" si="29"/>
        <v>43327</v>
      </c>
      <c r="F39" s="32">
        <f t="shared" si="29"/>
        <v>43334</v>
      </c>
      <c r="G39" s="32">
        <f t="shared" si="29"/>
        <v>43341</v>
      </c>
      <c r="H39" s="32">
        <f t="shared" si="29"/>
        <v>43348</v>
      </c>
      <c r="I39" s="32">
        <f t="shared" si="29"/>
        <v>43355</v>
      </c>
      <c r="J39" s="32">
        <f t="shared" si="29"/>
        <v>43362</v>
      </c>
      <c r="K39" s="32">
        <f t="shared" si="29"/>
        <v>43369</v>
      </c>
      <c r="L39" s="32">
        <f t="shared" si="29"/>
        <v>43376</v>
      </c>
      <c r="M39" s="32">
        <f t="shared" si="29"/>
        <v>43383</v>
      </c>
      <c r="N39" s="32">
        <f t="shared" si="29"/>
        <v>43390</v>
      </c>
      <c r="O39" s="32">
        <f t="shared" si="29"/>
        <v>43397</v>
      </c>
      <c r="P39" s="32">
        <f t="shared" si="29"/>
        <v>43404</v>
      </c>
      <c r="Q39" s="32">
        <f t="shared" si="29"/>
        <v>43411</v>
      </c>
      <c r="R39" s="32">
        <f t="shared" si="29"/>
        <v>43418</v>
      </c>
      <c r="S39" s="32">
        <f t="shared" si="29"/>
        <v>43425</v>
      </c>
      <c r="T39" s="54"/>
      <c r="U39" s="32">
        <f>U38+4</f>
        <v>43439</v>
      </c>
      <c r="V39" s="32">
        <f>V38+4</f>
        <v>43446</v>
      </c>
      <c r="W39" s="34" t="s">
        <v>254</v>
      </c>
      <c r="X39" s="35" t="s">
        <v>255</v>
      </c>
      <c r="Y39" s="35" t="s">
        <v>256</v>
      </c>
      <c r="Z39" s="35" t="s">
        <v>265</v>
      </c>
      <c r="AA39" s="36">
        <f t="shared" ref="AA39:AF39" si="30">+AA38+4</f>
        <v>43116</v>
      </c>
      <c r="AB39" s="36">
        <f t="shared" si="30"/>
        <v>43123</v>
      </c>
      <c r="AC39" s="36">
        <f t="shared" si="30"/>
        <v>43130</v>
      </c>
      <c r="AD39" s="37">
        <f t="shared" si="30"/>
        <v>43502</v>
      </c>
      <c r="AE39" s="38">
        <f t="shared" si="30"/>
        <v>43509</v>
      </c>
      <c r="AF39" s="38">
        <f t="shared" si="30"/>
        <v>43516</v>
      </c>
      <c r="AG39" s="39" t="s">
        <v>258</v>
      </c>
      <c r="AH39" s="39" t="s">
        <v>259</v>
      </c>
      <c r="AI39" s="39" t="s">
        <v>260</v>
      </c>
      <c r="AJ39" s="39" t="s">
        <v>261</v>
      </c>
      <c r="AK39" s="39" t="s">
        <v>164</v>
      </c>
      <c r="AL39" s="2"/>
    </row>
    <row r="40" spans="1:38" ht="15.75" customHeight="1" x14ac:dyDescent="0.2">
      <c r="A40" s="51" t="s">
        <v>266</v>
      </c>
      <c r="B40" s="32">
        <f t="shared" ref="B40:S40" si="31">B39+7</f>
        <v>43313</v>
      </c>
      <c r="C40" s="32">
        <f t="shared" si="31"/>
        <v>43320</v>
      </c>
      <c r="D40" s="32">
        <f t="shared" si="31"/>
        <v>43327</v>
      </c>
      <c r="E40" s="32">
        <f t="shared" si="31"/>
        <v>43334</v>
      </c>
      <c r="F40" s="32">
        <f t="shared" si="31"/>
        <v>43341</v>
      </c>
      <c r="G40" s="32">
        <f t="shared" si="31"/>
        <v>43348</v>
      </c>
      <c r="H40" s="32">
        <f t="shared" si="31"/>
        <v>43355</v>
      </c>
      <c r="I40" s="32">
        <f t="shared" si="31"/>
        <v>43362</v>
      </c>
      <c r="J40" s="32">
        <f t="shared" si="31"/>
        <v>43369</v>
      </c>
      <c r="K40" s="32">
        <f t="shared" si="31"/>
        <v>43376</v>
      </c>
      <c r="L40" s="32">
        <f t="shared" si="31"/>
        <v>43383</v>
      </c>
      <c r="M40" s="32">
        <f t="shared" si="31"/>
        <v>43390</v>
      </c>
      <c r="N40" s="32">
        <f t="shared" si="31"/>
        <v>43397</v>
      </c>
      <c r="O40" s="32">
        <f t="shared" si="31"/>
        <v>43404</v>
      </c>
      <c r="P40" s="32">
        <f t="shared" si="31"/>
        <v>43411</v>
      </c>
      <c r="Q40" s="32">
        <f t="shared" si="31"/>
        <v>43418</v>
      </c>
      <c r="R40" s="32">
        <f t="shared" si="31"/>
        <v>43425</v>
      </c>
      <c r="S40" s="32">
        <f t="shared" si="31"/>
        <v>43432</v>
      </c>
      <c r="T40" s="54"/>
      <c r="U40" s="32">
        <f>U39+7</f>
        <v>43446</v>
      </c>
      <c r="V40" s="32">
        <f>V39+7</f>
        <v>43453</v>
      </c>
      <c r="W40" s="34" t="s">
        <v>255</v>
      </c>
      <c r="X40" s="35" t="s">
        <v>256</v>
      </c>
      <c r="Y40" s="35" t="s">
        <v>265</v>
      </c>
      <c r="Z40" s="35" t="s">
        <v>160</v>
      </c>
      <c r="AA40" s="36">
        <f t="shared" ref="AA40:AF40" si="32">+AA39+7</f>
        <v>43123</v>
      </c>
      <c r="AB40" s="36">
        <f t="shared" si="32"/>
        <v>43130</v>
      </c>
      <c r="AC40" s="36">
        <f t="shared" si="32"/>
        <v>43137</v>
      </c>
      <c r="AD40" s="37">
        <f t="shared" si="32"/>
        <v>43509</v>
      </c>
      <c r="AE40" s="38">
        <f t="shared" si="32"/>
        <v>43516</v>
      </c>
      <c r="AF40" s="38">
        <f t="shared" si="32"/>
        <v>43523</v>
      </c>
      <c r="AG40" s="39" t="s">
        <v>259</v>
      </c>
      <c r="AH40" s="39" t="s">
        <v>260</v>
      </c>
      <c r="AI40" s="39" t="s">
        <v>261</v>
      </c>
      <c r="AJ40" s="39" t="s">
        <v>164</v>
      </c>
      <c r="AK40" s="39" t="s">
        <v>165</v>
      </c>
      <c r="AL40" s="2"/>
    </row>
    <row r="41" spans="1:38" ht="15.75" customHeight="1" x14ac:dyDescent="0.2">
      <c r="A41" s="40" t="s">
        <v>267</v>
      </c>
      <c r="B41" s="60">
        <f t="shared" ref="B41:S41" si="33">B40+17</f>
        <v>43330</v>
      </c>
      <c r="C41" s="60">
        <f t="shared" si="33"/>
        <v>43337</v>
      </c>
      <c r="D41" s="60">
        <f t="shared" si="33"/>
        <v>43344</v>
      </c>
      <c r="E41" s="60">
        <f t="shared" si="33"/>
        <v>43351</v>
      </c>
      <c r="F41" s="60">
        <f t="shared" si="33"/>
        <v>43358</v>
      </c>
      <c r="G41" s="60">
        <f t="shared" si="33"/>
        <v>43365</v>
      </c>
      <c r="H41" s="60">
        <f t="shared" si="33"/>
        <v>43372</v>
      </c>
      <c r="I41" s="60">
        <f t="shared" si="33"/>
        <v>43379</v>
      </c>
      <c r="J41" s="60">
        <f t="shared" si="33"/>
        <v>43386</v>
      </c>
      <c r="K41" s="60">
        <f t="shared" si="33"/>
        <v>43393</v>
      </c>
      <c r="L41" s="60">
        <f t="shared" si="33"/>
        <v>43400</v>
      </c>
      <c r="M41" s="60">
        <f t="shared" si="33"/>
        <v>43407</v>
      </c>
      <c r="N41" s="60">
        <f t="shared" si="33"/>
        <v>43414</v>
      </c>
      <c r="O41" s="60">
        <f t="shared" si="33"/>
        <v>43421</v>
      </c>
      <c r="P41" s="60">
        <f t="shared" si="33"/>
        <v>43428</v>
      </c>
      <c r="Q41" s="60">
        <f t="shared" si="33"/>
        <v>43435</v>
      </c>
      <c r="R41" s="60">
        <f t="shared" si="33"/>
        <v>43442</v>
      </c>
      <c r="S41" s="60">
        <f t="shared" si="33"/>
        <v>43449</v>
      </c>
      <c r="T41" s="54"/>
      <c r="U41" s="60">
        <f>U40+17</f>
        <v>43463</v>
      </c>
      <c r="V41" s="60">
        <f>V40+17</f>
        <v>43470</v>
      </c>
      <c r="W41" s="61" t="s">
        <v>268</v>
      </c>
      <c r="X41" s="62" t="s">
        <v>170</v>
      </c>
      <c r="Y41" s="62" t="s">
        <v>171</v>
      </c>
      <c r="Z41" s="62" t="s">
        <v>172</v>
      </c>
      <c r="AA41" s="63">
        <f t="shared" ref="AA41:AF41" si="34">+AA40+17</f>
        <v>43140</v>
      </c>
      <c r="AB41" s="63">
        <f t="shared" si="34"/>
        <v>43147</v>
      </c>
      <c r="AC41" s="63">
        <f t="shared" si="34"/>
        <v>43154</v>
      </c>
      <c r="AD41" s="64">
        <f t="shared" si="34"/>
        <v>43526</v>
      </c>
      <c r="AE41" s="65">
        <f t="shared" si="34"/>
        <v>43533</v>
      </c>
      <c r="AF41" s="65">
        <f t="shared" si="34"/>
        <v>43540</v>
      </c>
      <c r="AG41" s="66" t="s">
        <v>263</v>
      </c>
      <c r="AH41" s="66" t="s">
        <v>269</v>
      </c>
      <c r="AI41" s="66" t="s">
        <v>270</v>
      </c>
      <c r="AJ41" s="66" t="s">
        <v>271</v>
      </c>
      <c r="AK41" s="66" t="s">
        <v>272</v>
      </c>
      <c r="AL41" s="2"/>
    </row>
    <row r="42" spans="1:38" ht="15.75" customHeight="1" x14ac:dyDescent="0.2">
      <c r="A42" s="40" t="s">
        <v>273</v>
      </c>
      <c r="B42" s="67">
        <f t="shared" ref="B42:S42" si="35">B41+2</f>
        <v>43332</v>
      </c>
      <c r="C42" s="67">
        <f t="shared" si="35"/>
        <v>43339</v>
      </c>
      <c r="D42" s="67">
        <f t="shared" si="35"/>
        <v>43346</v>
      </c>
      <c r="E42" s="67">
        <f t="shared" si="35"/>
        <v>43353</v>
      </c>
      <c r="F42" s="67">
        <f t="shared" si="35"/>
        <v>43360</v>
      </c>
      <c r="G42" s="67">
        <f t="shared" si="35"/>
        <v>43367</v>
      </c>
      <c r="H42" s="67">
        <f t="shared" si="35"/>
        <v>43374</v>
      </c>
      <c r="I42" s="67">
        <f t="shared" si="35"/>
        <v>43381</v>
      </c>
      <c r="J42" s="67">
        <f t="shared" si="35"/>
        <v>43388</v>
      </c>
      <c r="K42" s="67">
        <f t="shared" si="35"/>
        <v>43395</v>
      </c>
      <c r="L42" s="67">
        <f t="shared" si="35"/>
        <v>43402</v>
      </c>
      <c r="M42" s="67">
        <f t="shared" si="35"/>
        <v>43409</v>
      </c>
      <c r="N42" s="67">
        <f t="shared" si="35"/>
        <v>43416</v>
      </c>
      <c r="O42" s="67">
        <f t="shared" si="35"/>
        <v>43423</v>
      </c>
      <c r="P42" s="67">
        <f t="shared" si="35"/>
        <v>43430</v>
      </c>
      <c r="Q42" s="67">
        <f t="shared" si="35"/>
        <v>43437</v>
      </c>
      <c r="R42" s="67">
        <f t="shared" si="35"/>
        <v>43444</v>
      </c>
      <c r="S42" s="67">
        <f t="shared" si="35"/>
        <v>43451</v>
      </c>
      <c r="T42" s="92"/>
      <c r="U42" s="67">
        <f>U41+2</f>
        <v>43465</v>
      </c>
      <c r="V42" s="67">
        <f>V41+2</f>
        <v>43472</v>
      </c>
      <c r="W42" s="68" t="s">
        <v>150</v>
      </c>
      <c r="X42" s="68" t="s">
        <v>151</v>
      </c>
      <c r="Y42" s="68" t="s">
        <v>152</v>
      </c>
      <c r="Z42" s="68" t="s">
        <v>153</v>
      </c>
      <c r="AA42" s="67">
        <f t="shared" ref="AA42:AF43" si="36">+AA41+2</f>
        <v>43142</v>
      </c>
      <c r="AB42" s="67">
        <f t="shared" si="36"/>
        <v>43149</v>
      </c>
      <c r="AC42" s="67">
        <f t="shared" si="36"/>
        <v>43156</v>
      </c>
      <c r="AD42" s="64">
        <f t="shared" si="36"/>
        <v>43528</v>
      </c>
      <c r="AE42" s="65">
        <f t="shared" si="36"/>
        <v>43535</v>
      </c>
      <c r="AF42" s="65">
        <f t="shared" si="36"/>
        <v>43542</v>
      </c>
      <c r="AG42" s="66" t="s">
        <v>154</v>
      </c>
      <c r="AH42" s="66" t="s">
        <v>155</v>
      </c>
      <c r="AI42" s="66" t="s">
        <v>156</v>
      </c>
      <c r="AJ42" s="66" t="s">
        <v>157</v>
      </c>
      <c r="AK42" s="66" t="s">
        <v>158</v>
      </c>
      <c r="AL42" s="2"/>
    </row>
    <row r="43" spans="1:38" ht="15.75" customHeight="1" x14ac:dyDescent="0.2">
      <c r="A43" s="40" t="s">
        <v>274</v>
      </c>
      <c r="B43" s="67">
        <f t="shared" ref="B43:S43" si="37">B42+2</f>
        <v>43334</v>
      </c>
      <c r="C43" s="67">
        <f t="shared" si="37"/>
        <v>43341</v>
      </c>
      <c r="D43" s="67">
        <f t="shared" si="37"/>
        <v>43348</v>
      </c>
      <c r="E43" s="67">
        <f t="shared" si="37"/>
        <v>43355</v>
      </c>
      <c r="F43" s="67">
        <f t="shared" si="37"/>
        <v>43362</v>
      </c>
      <c r="G43" s="67">
        <f t="shared" si="37"/>
        <v>43369</v>
      </c>
      <c r="H43" s="67">
        <f t="shared" si="37"/>
        <v>43376</v>
      </c>
      <c r="I43" s="67">
        <f t="shared" si="37"/>
        <v>43383</v>
      </c>
      <c r="J43" s="67">
        <f t="shared" si="37"/>
        <v>43390</v>
      </c>
      <c r="K43" s="67">
        <f t="shared" si="37"/>
        <v>43397</v>
      </c>
      <c r="L43" s="67">
        <f t="shared" si="37"/>
        <v>43404</v>
      </c>
      <c r="M43" s="67">
        <f t="shared" si="37"/>
        <v>43411</v>
      </c>
      <c r="N43" s="67">
        <f t="shared" si="37"/>
        <v>43418</v>
      </c>
      <c r="O43" s="67">
        <f t="shared" si="37"/>
        <v>43425</v>
      </c>
      <c r="P43" s="67">
        <f t="shared" si="37"/>
        <v>43432</v>
      </c>
      <c r="Q43" s="67">
        <f t="shared" si="37"/>
        <v>43439</v>
      </c>
      <c r="R43" s="67">
        <f t="shared" si="37"/>
        <v>43446</v>
      </c>
      <c r="S43" s="67">
        <f t="shared" si="37"/>
        <v>43453</v>
      </c>
      <c r="T43" s="92"/>
      <c r="U43" s="67">
        <f>U42+2</f>
        <v>43467</v>
      </c>
      <c r="V43" s="67">
        <f>V42+2</f>
        <v>43474</v>
      </c>
      <c r="W43" s="68" t="s">
        <v>160</v>
      </c>
      <c r="X43" s="68" t="s">
        <v>161</v>
      </c>
      <c r="Y43" s="68" t="s">
        <v>162</v>
      </c>
      <c r="Z43" s="68" t="s">
        <v>163</v>
      </c>
      <c r="AA43" s="67">
        <f t="shared" si="36"/>
        <v>43144</v>
      </c>
      <c r="AB43" s="67">
        <f t="shared" si="36"/>
        <v>43151</v>
      </c>
      <c r="AC43" s="67">
        <f t="shared" si="36"/>
        <v>43158</v>
      </c>
      <c r="AD43" s="64">
        <f t="shared" si="36"/>
        <v>43530</v>
      </c>
      <c r="AE43" s="65">
        <f t="shared" si="36"/>
        <v>43537</v>
      </c>
      <c r="AF43" s="65">
        <f t="shared" si="36"/>
        <v>43544</v>
      </c>
      <c r="AG43" s="66" t="s">
        <v>164</v>
      </c>
      <c r="AH43" s="66" t="s">
        <v>165</v>
      </c>
      <c r="AI43" s="66" t="s">
        <v>166</v>
      </c>
      <c r="AJ43" s="66" t="s">
        <v>167</v>
      </c>
      <c r="AK43" s="66" t="s">
        <v>168</v>
      </c>
      <c r="AL43" s="2"/>
    </row>
    <row r="44" spans="1:38" ht="15.75" customHeight="1" x14ac:dyDescent="0.2">
      <c r="A44" s="40" t="s">
        <v>275</v>
      </c>
      <c r="B44" s="67">
        <f t="shared" ref="B44:S44" si="38">B43+3</f>
        <v>43337</v>
      </c>
      <c r="C44" s="67">
        <f t="shared" si="38"/>
        <v>43344</v>
      </c>
      <c r="D44" s="67">
        <f t="shared" si="38"/>
        <v>43351</v>
      </c>
      <c r="E44" s="67">
        <f t="shared" si="38"/>
        <v>43358</v>
      </c>
      <c r="F44" s="67">
        <f t="shared" si="38"/>
        <v>43365</v>
      </c>
      <c r="G44" s="67">
        <f t="shared" si="38"/>
        <v>43372</v>
      </c>
      <c r="H44" s="67">
        <f t="shared" si="38"/>
        <v>43379</v>
      </c>
      <c r="I44" s="67">
        <f t="shared" si="38"/>
        <v>43386</v>
      </c>
      <c r="J44" s="67">
        <f t="shared" si="38"/>
        <v>43393</v>
      </c>
      <c r="K44" s="67">
        <f t="shared" si="38"/>
        <v>43400</v>
      </c>
      <c r="L44" s="67">
        <f t="shared" si="38"/>
        <v>43407</v>
      </c>
      <c r="M44" s="67">
        <f t="shared" si="38"/>
        <v>43414</v>
      </c>
      <c r="N44" s="67">
        <f t="shared" si="38"/>
        <v>43421</v>
      </c>
      <c r="O44" s="67">
        <f t="shared" si="38"/>
        <v>43428</v>
      </c>
      <c r="P44" s="67">
        <f t="shared" si="38"/>
        <v>43435</v>
      </c>
      <c r="Q44" s="67">
        <f t="shared" si="38"/>
        <v>43442</v>
      </c>
      <c r="R44" s="67">
        <f t="shared" si="38"/>
        <v>43449</v>
      </c>
      <c r="S44" s="67">
        <f t="shared" si="38"/>
        <v>43456</v>
      </c>
      <c r="T44" s="92"/>
      <c r="U44" s="67">
        <f>U43+3</f>
        <v>43470</v>
      </c>
      <c r="V44" s="67">
        <f>V43+3</f>
        <v>43477</v>
      </c>
      <c r="W44" s="68" t="s">
        <v>170</v>
      </c>
      <c r="X44" s="68" t="s">
        <v>171</v>
      </c>
      <c r="Y44" s="68" t="s">
        <v>172</v>
      </c>
      <c r="Z44" s="68" t="s">
        <v>173</v>
      </c>
      <c r="AA44" s="67">
        <f t="shared" ref="AA44:AF44" si="39">+AA43+3</f>
        <v>43147</v>
      </c>
      <c r="AB44" s="67">
        <f t="shared" si="39"/>
        <v>43154</v>
      </c>
      <c r="AC44" s="67">
        <f t="shared" si="39"/>
        <v>43161</v>
      </c>
      <c r="AD44" s="64">
        <f t="shared" si="39"/>
        <v>43533</v>
      </c>
      <c r="AE44" s="65">
        <f t="shared" si="39"/>
        <v>43540</v>
      </c>
      <c r="AF44" s="65">
        <f t="shared" si="39"/>
        <v>43547</v>
      </c>
      <c r="AG44" s="66" t="s">
        <v>269</v>
      </c>
      <c r="AH44" s="66" t="s">
        <v>270</v>
      </c>
      <c r="AI44" s="66" t="s">
        <v>271</v>
      </c>
      <c r="AJ44" s="66" t="s">
        <v>272</v>
      </c>
      <c r="AK44" s="66" t="s">
        <v>276</v>
      </c>
      <c r="AL44" s="2"/>
    </row>
    <row r="45" spans="1:38" ht="15.75" customHeight="1" x14ac:dyDescent="0.2">
      <c r="A45" s="40" t="s">
        <v>277</v>
      </c>
      <c r="B45" s="67">
        <f t="shared" ref="B45:S45" si="40">B44+2</f>
        <v>43339</v>
      </c>
      <c r="C45" s="67">
        <f t="shared" si="40"/>
        <v>43346</v>
      </c>
      <c r="D45" s="67">
        <f t="shared" si="40"/>
        <v>43353</v>
      </c>
      <c r="E45" s="67">
        <f t="shared" si="40"/>
        <v>43360</v>
      </c>
      <c r="F45" s="67">
        <f t="shared" si="40"/>
        <v>43367</v>
      </c>
      <c r="G45" s="67">
        <f t="shared" si="40"/>
        <v>43374</v>
      </c>
      <c r="H45" s="67">
        <f t="shared" si="40"/>
        <v>43381</v>
      </c>
      <c r="I45" s="67">
        <f t="shared" si="40"/>
        <v>43388</v>
      </c>
      <c r="J45" s="67">
        <f t="shared" si="40"/>
        <v>43395</v>
      </c>
      <c r="K45" s="67">
        <f t="shared" si="40"/>
        <v>43402</v>
      </c>
      <c r="L45" s="67">
        <f t="shared" si="40"/>
        <v>43409</v>
      </c>
      <c r="M45" s="67">
        <f t="shared" si="40"/>
        <v>43416</v>
      </c>
      <c r="N45" s="67">
        <f t="shared" si="40"/>
        <v>43423</v>
      </c>
      <c r="O45" s="67">
        <f t="shared" si="40"/>
        <v>43430</v>
      </c>
      <c r="P45" s="67">
        <f t="shared" si="40"/>
        <v>43437</v>
      </c>
      <c r="Q45" s="67">
        <f t="shared" si="40"/>
        <v>43444</v>
      </c>
      <c r="R45" s="67">
        <f t="shared" si="40"/>
        <v>43451</v>
      </c>
      <c r="S45" s="67">
        <f t="shared" si="40"/>
        <v>43458</v>
      </c>
      <c r="T45" s="92"/>
      <c r="U45" s="67">
        <f>U44+2</f>
        <v>43472</v>
      </c>
      <c r="V45" s="67">
        <f>V44+2</f>
        <v>43479</v>
      </c>
      <c r="W45" s="68" t="s">
        <v>151</v>
      </c>
      <c r="X45" s="68" t="s">
        <v>152</v>
      </c>
      <c r="Y45" s="68" t="s">
        <v>153</v>
      </c>
      <c r="Z45" s="68" t="s">
        <v>278</v>
      </c>
      <c r="AA45" s="67">
        <f t="shared" ref="AA45:AF45" si="41">+AA44+2</f>
        <v>43149</v>
      </c>
      <c r="AB45" s="67">
        <f t="shared" si="41"/>
        <v>43156</v>
      </c>
      <c r="AC45" s="67">
        <f t="shared" si="41"/>
        <v>43163</v>
      </c>
      <c r="AD45" s="64">
        <f t="shared" si="41"/>
        <v>43535</v>
      </c>
      <c r="AE45" s="65">
        <f t="shared" si="41"/>
        <v>43542</v>
      </c>
      <c r="AF45" s="65">
        <f t="shared" si="41"/>
        <v>43549</v>
      </c>
      <c r="AG45" s="66" t="s">
        <v>155</v>
      </c>
      <c r="AH45" s="66" t="s">
        <v>156</v>
      </c>
      <c r="AI45" s="66" t="s">
        <v>157</v>
      </c>
      <c r="AJ45" s="66" t="s">
        <v>158</v>
      </c>
      <c r="AK45" s="66" t="s">
        <v>279</v>
      </c>
      <c r="AL45" s="2"/>
    </row>
    <row r="46" spans="1:38" ht="15.75" customHeight="1" x14ac:dyDescent="0.2">
      <c r="A46" s="40" t="s">
        <v>138</v>
      </c>
      <c r="B46" s="67">
        <f t="shared" ref="B46:S46" si="42">B45+1</f>
        <v>43340</v>
      </c>
      <c r="C46" s="67">
        <f t="shared" si="42"/>
        <v>43347</v>
      </c>
      <c r="D46" s="67">
        <f t="shared" si="42"/>
        <v>43354</v>
      </c>
      <c r="E46" s="67">
        <f t="shared" si="42"/>
        <v>43361</v>
      </c>
      <c r="F46" s="67">
        <f t="shared" si="42"/>
        <v>43368</v>
      </c>
      <c r="G46" s="67">
        <f t="shared" si="42"/>
        <v>43375</v>
      </c>
      <c r="H46" s="67">
        <f t="shared" si="42"/>
        <v>43382</v>
      </c>
      <c r="I46" s="67">
        <f t="shared" si="42"/>
        <v>43389</v>
      </c>
      <c r="J46" s="67">
        <f t="shared" si="42"/>
        <v>43396</v>
      </c>
      <c r="K46" s="67">
        <f t="shared" si="42"/>
        <v>43403</v>
      </c>
      <c r="L46" s="67">
        <f t="shared" si="42"/>
        <v>43410</v>
      </c>
      <c r="M46" s="67">
        <f t="shared" si="42"/>
        <v>43417</v>
      </c>
      <c r="N46" s="67">
        <f t="shared" si="42"/>
        <v>43424</v>
      </c>
      <c r="O46" s="67">
        <f t="shared" si="42"/>
        <v>43431</v>
      </c>
      <c r="P46" s="67">
        <f t="shared" si="42"/>
        <v>43438</v>
      </c>
      <c r="Q46" s="67">
        <f t="shared" si="42"/>
        <v>43445</v>
      </c>
      <c r="R46" s="67">
        <f t="shared" si="42"/>
        <v>43452</v>
      </c>
      <c r="S46" s="67">
        <f t="shared" si="42"/>
        <v>43459</v>
      </c>
      <c r="T46" s="92"/>
      <c r="U46" s="67">
        <f>U45+1</f>
        <v>43473</v>
      </c>
      <c r="V46" s="67">
        <f>V45+1</f>
        <v>43480</v>
      </c>
      <c r="W46" s="68" t="s">
        <v>132</v>
      </c>
      <c r="X46" s="68" t="s">
        <v>133</v>
      </c>
      <c r="Y46" s="68" t="s">
        <v>280</v>
      </c>
      <c r="Z46" s="68" t="s">
        <v>281</v>
      </c>
      <c r="AA46" s="67">
        <f t="shared" ref="AA46:AF46" si="43">+AA45+1</f>
        <v>43150</v>
      </c>
      <c r="AB46" s="67">
        <f t="shared" si="43"/>
        <v>43157</v>
      </c>
      <c r="AC46" s="67">
        <f t="shared" si="43"/>
        <v>43164</v>
      </c>
      <c r="AD46" s="64">
        <f t="shared" si="43"/>
        <v>43536</v>
      </c>
      <c r="AE46" s="65">
        <f t="shared" si="43"/>
        <v>43543</v>
      </c>
      <c r="AF46" s="65">
        <f t="shared" si="43"/>
        <v>43550</v>
      </c>
      <c r="AG46" s="66" t="s">
        <v>135</v>
      </c>
      <c r="AH46" s="66" t="s">
        <v>136</v>
      </c>
      <c r="AI46" s="66" t="s">
        <v>137</v>
      </c>
      <c r="AJ46" s="66" t="s">
        <v>282</v>
      </c>
      <c r="AK46" s="66" t="s">
        <v>283</v>
      </c>
      <c r="AL46" s="2"/>
    </row>
    <row r="47" spans="1:38" ht="15.75" customHeight="1" x14ac:dyDescent="0.2">
      <c r="A47" s="40" t="s">
        <v>159</v>
      </c>
      <c r="B47" s="67">
        <f t="shared" ref="B47:S47" si="44">B46+3</f>
        <v>43343</v>
      </c>
      <c r="C47" s="67">
        <f t="shared" si="44"/>
        <v>43350</v>
      </c>
      <c r="D47" s="67">
        <f t="shared" si="44"/>
        <v>43357</v>
      </c>
      <c r="E47" s="67">
        <f t="shared" si="44"/>
        <v>43364</v>
      </c>
      <c r="F47" s="67">
        <f t="shared" si="44"/>
        <v>43371</v>
      </c>
      <c r="G47" s="67">
        <f t="shared" si="44"/>
        <v>43378</v>
      </c>
      <c r="H47" s="67">
        <f t="shared" si="44"/>
        <v>43385</v>
      </c>
      <c r="I47" s="67">
        <f t="shared" si="44"/>
        <v>43392</v>
      </c>
      <c r="J47" s="67">
        <f t="shared" si="44"/>
        <v>43399</v>
      </c>
      <c r="K47" s="67">
        <f t="shared" si="44"/>
        <v>43406</v>
      </c>
      <c r="L47" s="67">
        <f t="shared" si="44"/>
        <v>43413</v>
      </c>
      <c r="M47" s="67">
        <f t="shared" si="44"/>
        <v>43420</v>
      </c>
      <c r="N47" s="67">
        <f t="shared" si="44"/>
        <v>43427</v>
      </c>
      <c r="O47" s="67">
        <f t="shared" si="44"/>
        <v>43434</v>
      </c>
      <c r="P47" s="67">
        <f t="shared" si="44"/>
        <v>43441</v>
      </c>
      <c r="Q47" s="67">
        <f t="shared" si="44"/>
        <v>43448</v>
      </c>
      <c r="R47" s="67">
        <f t="shared" si="44"/>
        <v>43455</v>
      </c>
      <c r="S47" s="67">
        <f t="shared" si="44"/>
        <v>43462</v>
      </c>
      <c r="T47" s="92"/>
      <c r="U47" s="67">
        <f>U46+3</f>
        <v>43476</v>
      </c>
      <c r="V47" s="67">
        <f>V46+3</f>
        <v>43483</v>
      </c>
      <c r="W47" s="68" t="s">
        <v>141</v>
      </c>
      <c r="X47" s="68" t="s">
        <v>142</v>
      </c>
      <c r="Y47" s="68" t="s">
        <v>284</v>
      </c>
      <c r="Z47" s="68" t="s">
        <v>285</v>
      </c>
      <c r="AA47" s="67">
        <f t="shared" ref="AA47:AF47" si="45">+AA46+3</f>
        <v>43153</v>
      </c>
      <c r="AB47" s="67">
        <f t="shared" si="45"/>
        <v>43160</v>
      </c>
      <c r="AC47" s="67">
        <f t="shared" si="45"/>
        <v>43167</v>
      </c>
      <c r="AD47" s="64">
        <f t="shared" si="45"/>
        <v>43539</v>
      </c>
      <c r="AE47" s="65">
        <f t="shared" si="45"/>
        <v>43546</v>
      </c>
      <c r="AF47" s="65">
        <f t="shared" si="45"/>
        <v>43553</v>
      </c>
      <c r="AG47" s="66" t="s">
        <v>145</v>
      </c>
      <c r="AH47" s="66" t="s">
        <v>146</v>
      </c>
      <c r="AI47" s="66" t="s">
        <v>147</v>
      </c>
      <c r="AJ47" s="66" t="s">
        <v>286</v>
      </c>
      <c r="AK47" s="66" t="s">
        <v>287</v>
      </c>
      <c r="AL47" s="2"/>
    </row>
    <row r="48" spans="1:38" ht="15.75" customHeight="1" x14ac:dyDescent="0.2">
      <c r="A48" s="40" t="s">
        <v>273</v>
      </c>
      <c r="B48" s="67">
        <f t="shared" ref="B48:S48" si="46">B47+2</f>
        <v>43345</v>
      </c>
      <c r="C48" s="67">
        <f t="shared" si="46"/>
        <v>43352</v>
      </c>
      <c r="D48" s="67">
        <f t="shared" si="46"/>
        <v>43359</v>
      </c>
      <c r="E48" s="67">
        <f t="shared" si="46"/>
        <v>43366</v>
      </c>
      <c r="F48" s="67">
        <f t="shared" si="46"/>
        <v>43373</v>
      </c>
      <c r="G48" s="67">
        <f t="shared" si="46"/>
        <v>43380</v>
      </c>
      <c r="H48" s="67">
        <f t="shared" si="46"/>
        <v>43387</v>
      </c>
      <c r="I48" s="67">
        <f t="shared" si="46"/>
        <v>43394</v>
      </c>
      <c r="J48" s="67">
        <f t="shared" si="46"/>
        <v>43401</v>
      </c>
      <c r="K48" s="67">
        <f t="shared" si="46"/>
        <v>43408</v>
      </c>
      <c r="L48" s="67">
        <f t="shared" si="46"/>
        <v>43415</v>
      </c>
      <c r="M48" s="67">
        <f t="shared" si="46"/>
        <v>43422</v>
      </c>
      <c r="N48" s="67">
        <f t="shared" si="46"/>
        <v>43429</v>
      </c>
      <c r="O48" s="67">
        <f t="shared" si="46"/>
        <v>43436</v>
      </c>
      <c r="P48" s="67">
        <f t="shared" si="46"/>
        <v>43443</v>
      </c>
      <c r="Q48" s="70">
        <f t="shared" si="46"/>
        <v>43450</v>
      </c>
      <c r="R48" s="67">
        <f t="shared" si="46"/>
        <v>43457</v>
      </c>
      <c r="S48" s="67">
        <f t="shared" si="46"/>
        <v>43464</v>
      </c>
      <c r="T48" s="92"/>
      <c r="U48" s="67">
        <f>U47+2</f>
        <v>43478</v>
      </c>
      <c r="V48" s="67">
        <f>V47+2</f>
        <v>43485</v>
      </c>
      <c r="W48" s="68" t="s">
        <v>288</v>
      </c>
      <c r="X48" s="68" t="s">
        <v>289</v>
      </c>
      <c r="Y48" s="68" t="s">
        <v>105</v>
      </c>
      <c r="Z48" s="68" t="s">
        <v>106</v>
      </c>
      <c r="AA48" s="67">
        <f t="shared" ref="AA48:AF48" si="47">+AA47+2</f>
        <v>43155</v>
      </c>
      <c r="AB48" s="67">
        <f t="shared" si="47"/>
        <v>43162</v>
      </c>
      <c r="AC48" s="67">
        <f t="shared" si="47"/>
        <v>43169</v>
      </c>
      <c r="AD48" s="64">
        <f t="shared" si="47"/>
        <v>43541</v>
      </c>
      <c r="AE48" s="65">
        <f t="shared" si="47"/>
        <v>43548</v>
      </c>
      <c r="AF48" s="65">
        <f t="shared" si="47"/>
        <v>43555</v>
      </c>
      <c r="AG48" s="66" t="s">
        <v>175</v>
      </c>
      <c r="AH48" s="66" t="s">
        <v>176</v>
      </c>
      <c r="AI48" s="66" t="s">
        <v>177</v>
      </c>
      <c r="AJ48" s="66" t="s">
        <v>178</v>
      </c>
      <c r="AK48" s="66" t="s">
        <v>290</v>
      </c>
      <c r="AL48" s="2"/>
    </row>
    <row r="49" spans="1:38" ht="28.5" customHeight="1" x14ac:dyDescent="0.2">
      <c r="A49" s="77" t="s">
        <v>180</v>
      </c>
      <c r="B49" s="78"/>
      <c r="C49" s="78"/>
      <c r="D49" s="78"/>
      <c r="E49" s="78"/>
      <c r="F49" s="78"/>
      <c r="G49" s="78"/>
      <c r="H49" s="78"/>
      <c r="I49" s="78"/>
      <c r="J49" s="78"/>
      <c r="K49" s="79" t="s">
        <v>180</v>
      </c>
      <c r="L49" s="79" t="s">
        <v>180</v>
      </c>
      <c r="M49" s="79" t="s">
        <v>180</v>
      </c>
      <c r="N49" s="79" t="s">
        <v>180</v>
      </c>
      <c r="O49" s="80" t="str">
        <f>HYPERLINK("https://drive.google.com/open?id=11xRqLBJ613hoxj40V3jmBW5dFG59HXz0","STACKING")</f>
        <v>STACKING</v>
      </c>
      <c r="P49" s="80" t="str">
        <f>HYPERLINK("https://drive.google.com/open?id=126FOP7i-8ore-4FIG52oTYNwtJpsr-ug","STACKING")</f>
        <v>STACKING</v>
      </c>
      <c r="Q49" s="81" t="str">
        <f>HYPERLINK("https://drive.google.com/open?id=12Tj-snmxrGdt4gbbjTYqNOd7QC7DJ75w","STACKING")</f>
        <v>STACKING</v>
      </c>
      <c r="R49" s="81" t="str">
        <f>HYPERLINK("https://drive.google.com/open?id=12lUxCmZzjB-IeC8HFNT4xH33EdXxSI5O","STACKING")</f>
        <v>STACKING</v>
      </c>
      <c r="S49" s="81" t="str">
        <f>HYPERLINK("https://drive.google.com/open?id=12oo3GmnnWFKfNrS5euRGVcXL54hyexMk","STACKING")</f>
        <v>STACKING</v>
      </c>
      <c r="T49" s="83" t="s">
        <v>291</v>
      </c>
      <c r="U49" s="81" t="str">
        <f>HYPERLINK("https://drive.google.com/open?id=13E2qse-zsrbbEI7YIwa9xcMRqkgnn6mk","STACKING")</f>
        <v>STACKING</v>
      </c>
      <c r="V49" s="81" t="str">
        <f>HYPERLINK("https://drive.google.com/open?id=13cFzibGAS5JvSytXf29uWh0jQ3F7KYfZ","STACKING")</f>
        <v>STACKING</v>
      </c>
      <c r="W49" s="81" t="str">
        <f>HYPERLINK("https://drive.google.com/open?id=13vvqo728Id1xhvu546GkZ4ABeZH32kJr","STACKING")</f>
        <v>STACKING</v>
      </c>
      <c r="X49" s="93" t="str">
        <f>HYPERLINK("https://drive.google.com/open?id=149YJ1_YL3TAkJmAjYNn5qgtKJNgIC8Qh","STACKING")</f>
        <v>STACKING</v>
      </c>
      <c r="Y49" s="93" t="str">
        <f>HYPERLINK("https://drive.google.com/open?id=1590WOCgdaDsCpK8xdQPQPz_l4OlzwpS8","STACKING")</f>
        <v>STACKING</v>
      </c>
      <c r="Z49" s="83"/>
      <c r="AA49" s="83"/>
      <c r="AB49" s="83"/>
      <c r="AC49" s="83"/>
      <c r="AD49" s="94"/>
      <c r="AE49" s="95"/>
      <c r="AF49" s="95"/>
      <c r="AG49" s="95"/>
      <c r="AH49" s="95"/>
      <c r="AI49" s="95"/>
      <c r="AJ49" s="96"/>
      <c r="AK49" s="96"/>
      <c r="AL49" s="2"/>
    </row>
    <row r="50" spans="1:38" ht="10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97"/>
      <c r="AE50" s="97"/>
      <c r="AF50" s="97"/>
      <c r="AG50" s="97"/>
      <c r="AH50" s="97"/>
      <c r="AI50" s="97"/>
      <c r="AJ50" s="2"/>
      <c r="AK50" s="2"/>
      <c r="AL50" s="2"/>
    </row>
    <row r="51" spans="1:38" ht="25.5" customHeight="1" x14ac:dyDescent="0.2">
      <c r="A51" s="98"/>
      <c r="B51" s="286" t="s">
        <v>292</v>
      </c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8"/>
      <c r="AL51" s="2"/>
    </row>
    <row r="52" spans="1:38" ht="10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0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0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0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0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0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0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0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0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0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0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0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0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0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0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0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0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10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0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0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0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0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0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0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0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0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0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0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0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0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0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0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0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0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0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0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0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0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0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0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0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0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0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0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0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0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0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10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0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10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10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10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10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10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10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10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0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0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10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0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0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0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0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0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10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0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0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0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0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0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10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0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0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0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0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0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0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0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0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0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0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0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0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0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0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0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0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0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0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0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0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0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0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0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0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0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0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0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0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0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0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0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0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0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0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0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0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0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0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0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0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0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0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0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0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0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0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0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0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0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0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0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0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0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0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0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0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0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0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0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0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0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0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0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0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0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0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0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0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0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0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0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0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0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0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0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0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0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0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0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0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0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0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0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0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0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0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0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0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0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0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0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0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0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0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0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0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0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0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0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0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0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0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10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10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0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0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0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0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0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0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0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0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0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0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0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0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0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0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0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0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0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0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0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0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0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0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0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0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0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5.75" customHeight="1" x14ac:dyDescent="0.2"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5.75" customHeight="1" x14ac:dyDescent="0.2"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5.75" customHeight="1" x14ac:dyDescent="0.2"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5.75" customHeight="1" x14ac:dyDescent="0.2"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5.75" customHeight="1" x14ac:dyDescent="0.2"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30:38" ht="15.75" customHeight="1" x14ac:dyDescent="0.2"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30:38" ht="15.75" customHeight="1" x14ac:dyDescent="0.2"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30:38" ht="15.75" customHeight="1" x14ac:dyDescent="0.2"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30:38" ht="15.75" customHeight="1" x14ac:dyDescent="0.2"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30:38" ht="15.75" customHeight="1" x14ac:dyDescent="0.2"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30:38" ht="15.75" customHeight="1" x14ac:dyDescent="0.2"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30:38" ht="15.75" customHeight="1" x14ac:dyDescent="0.2"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30:38" ht="15.75" customHeight="1" x14ac:dyDescent="0.2"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30:38" ht="15.75" customHeight="1" x14ac:dyDescent="0.2"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30:38" ht="15.75" customHeight="1" x14ac:dyDescent="0.2"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30:38" ht="15.75" customHeight="1" x14ac:dyDescent="0.2"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30:38" ht="15.75" customHeight="1" x14ac:dyDescent="0.2"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30:38" ht="15.75" customHeight="1" x14ac:dyDescent="0.2"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30:38" ht="15.75" customHeight="1" x14ac:dyDescent="0.2"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30:38" ht="15.75" customHeight="1" x14ac:dyDescent="0.2"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30:38" ht="15.75" customHeight="1" x14ac:dyDescent="0.2"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30:38" ht="15.75" customHeight="1" x14ac:dyDescent="0.2"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30:38" ht="15.75" customHeight="1" x14ac:dyDescent="0.2"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30:38" ht="15.75" customHeight="1" x14ac:dyDescent="0.2"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30:38" ht="15.75" customHeight="1" x14ac:dyDescent="0.2"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30:38" ht="15.75" customHeight="1" x14ac:dyDescent="0.2"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30:38" ht="15.75" customHeight="1" x14ac:dyDescent="0.2"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30:38" ht="15.75" customHeight="1" x14ac:dyDescent="0.2"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30:38" ht="15.75" customHeight="1" x14ac:dyDescent="0.2"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30:38" ht="15.75" customHeight="1" x14ac:dyDescent="0.2"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30:38" ht="15.75" customHeight="1" x14ac:dyDescent="0.2"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30:38" ht="15.75" customHeight="1" x14ac:dyDescent="0.2"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30:38" ht="15.75" customHeight="1" x14ac:dyDescent="0.2"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30:38" ht="15.75" customHeight="1" x14ac:dyDescent="0.2"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30:38" ht="15.75" customHeight="1" x14ac:dyDescent="0.2"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30:38" ht="15.75" customHeight="1" x14ac:dyDescent="0.2"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30:38" ht="15.75" customHeight="1" x14ac:dyDescent="0.2"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30:38" ht="15.75" customHeight="1" x14ac:dyDescent="0.2"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30:38" ht="15.75" customHeight="1" x14ac:dyDescent="0.2"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30:38" ht="15.75" customHeight="1" x14ac:dyDescent="0.2"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30:38" ht="15.75" customHeight="1" x14ac:dyDescent="0.2"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30:38" ht="15.75" customHeight="1" x14ac:dyDescent="0.2"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30:38" ht="15.75" customHeight="1" x14ac:dyDescent="0.2"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30:38" ht="15.75" customHeight="1" x14ac:dyDescent="0.2"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30:38" ht="15.75" customHeight="1" x14ac:dyDescent="0.2"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30:38" ht="15.75" customHeight="1" x14ac:dyDescent="0.2"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30:38" ht="15.75" customHeight="1" x14ac:dyDescent="0.2"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30:38" ht="15.75" customHeight="1" x14ac:dyDescent="0.2"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30:38" ht="15.75" customHeight="1" x14ac:dyDescent="0.2"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30:38" ht="15.75" customHeight="1" x14ac:dyDescent="0.2"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30:38" ht="15.75" customHeight="1" x14ac:dyDescent="0.2"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30:38" ht="15.75" customHeight="1" x14ac:dyDescent="0.2"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30:38" ht="15.75" customHeight="1" x14ac:dyDescent="0.2"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30:38" ht="15.75" customHeight="1" x14ac:dyDescent="0.2"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30:38" ht="15.75" customHeight="1" x14ac:dyDescent="0.2"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30:38" ht="15.75" customHeight="1" x14ac:dyDescent="0.2"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30:38" ht="15.75" customHeight="1" x14ac:dyDescent="0.2"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30:38" ht="15.75" customHeight="1" x14ac:dyDescent="0.2"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30:38" ht="15.75" customHeight="1" x14ac:dyDescent="0.2"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30:38" ht="15.75" customHeight="1" x14ac:dyDescent="0.2"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30:38" ht="15.75" customHeight="1" x14ac:dyDescent="0.2"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30:38" ht="15.75" customHeight="1" x14ac:dyDescent="0.2"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30:38" ht="15.75" customHeight="1" x14ac:dyDescent="0.2"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30:38" ht="15.75" customHeight="1" x14ac:dyDescent="0.2"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30:38" ht="15.75" customHeight="1" x14ac:dyDescent="0.2"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30:38" ht="15.75" customHeight="1" x14ac:dyDescent="0.2"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30:38" ht="15.75" customHeight="1" x14ac:dyDescent="0.2"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30:38" ht="15.75" customHeight="1" x14ac:dyDescent="0.2"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30:38" ht="15.75" customHeight="1" x14ac:dyDescent="0.2"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30:38" ht="15.75" customHeight="1" x14ac:dyDescent="0.2"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30:38" ht="15.75" customHeight="1" x14ac:dyDescent="0.2"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30:38" ht="15.75" customHeight="1" x14ac:dyDescent="0.2"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30:38" ht="15.75" customHeight="1" x14ac:dyDescent="0.2"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30:38" ht="15.75" customHeight="1" x14ac:dyDescent="0.2"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30:38" ht="15.75" customHeight="1" x14ac:dyDescent="0.2"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30:38" ht="15.75" customHeight="1" x14ac:dyDescent="0.2"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30:38" ht="15.75" customHeight="1" x14ac:dyDescent="0.2"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30:38" ht="15.75" customHeight="1" x14ac:dyDescent="0.2"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30:38" ht="15.75" customHeight="1" x14ac:dyDescent="0.2"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30:38" ht="15.75" customHeight="1" x14ac:dyDescent="0.2"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30:38" ht="15.75" customHeight="1" x14ac:dyDescent="0.2"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30:38" ht="15.75" customHeight="1" x14ac:dyDescent="0.2"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30:38" ht="15.75" customHeight="1" x14ac:dyDescent="0.2"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30:38" ht="15.75" customHeight="1" x14ac:dyDescent="0.2"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30:38" ht="15.75" customHeight="1" x14ac:dyDescent="0.2"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30:38" ht="15.75" customHeight="1" x14ac:dyDescent="0.2"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30:38" ht="15.75" customHeight="1" x14ac:dyDescent="0.2"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30:38" ht="15.75" customHeight="1" x14ac:dyDescent="0.2"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30:38" ht="15.75" customHeight="1" x14ac:dyDescent="0.2"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30:38" ht="15.75" customHeight="1" x14ac:dyDescent="0.2"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30:38" ht="15.75" customHeight="1" x14ac:dyDescent="0.2"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30:38" ht="15.75" customHeight="1" x14ac:dyDescent="0.2"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30:38" ht="15.75" customHeight="1" x14ac:dyDescent="0.2"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30:38" ht="15.75" customHeight="1" x14ac:dyDescent="0.2"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30:38" ht="15.75" customHeight="1" x14ac:dyDescent="0.2"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30:38" ht="15.75" customHeight="1" x14ac:dyDescent="0.2"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30:38" ht="15.75" customHeight="1" x14ac:dyDescent="0.2"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30:38" ht="15.75" customHeight="1" x14ac:dyDescent="0.2"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30:38" ht="15.75" customHeight="1" x14ac:dyDescent="0.2"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30:38" ht="15.75" customHeight="1" x14ac:dyDescent="0.2"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30:38" ht="15.75" customHeight="1" x14ac:dyDescent="0.2"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30:38" ht="15.75" customHeight="1" x14ac:dyDescent="0.2"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30:38" ht="15.75" customHeight="1" x14ac:dyDescent="0.2"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30:38" ht="15.75" customHeight="1" x14ac:dyDescent="0.2"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30:38" ht="15.75" customHeight="1" x14ac:dyDescent="0.2"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30:38" ht="15.75" customHeight="1" x14ac:dyDescent="0.2"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30:38" ht="15.75" customHeight="1" x14ac:dyDescent="0.2"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30:38" ht="15.75" customHeight="1" x14ac:dyDescent="0.2"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30:38" ht="15.75" customHeight="1" x14ac:dyDescent="0.2"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30:38" ht="15.75" customHeight="1" x14ac:dyDescent="0.2"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30:38" ht="15.75" customHeight="1" x14ac:dyDescent="0.2"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30:38" ht="15.75" customHeight="1" x14ac:dyDescent="0.2"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30:38" ht="15.75" customHeight="1" x14ac:dyDescent="0.2"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30:38" ht="15.75" customHeight="1" x14ac:dyDescent="0.2"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30:38" ht="15.75" customHeight="1" x14ac:dyDescent="0.2"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30:38" ht="15.75" customHeight="1" x14ac:dyDescent="0.2"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30:38" ht="15.75" customHeight="1" x14ac:dyDescent="0.2"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30:38" ht="15.75" customHeight="1" x14ac:dyDescent="0.2"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30:38" ht="15.75" customHeight="1" x14ac:dyDescent="0.2"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30:38" ht="15.75" customHeight="1" x14ac:dyDescent="0.2"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30:38" ht="15.75" customHeight="1" x14ac:dyDescent="0.2"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30:38" ht="15.75" customHeight="1" x14ac:dyDescent="0.2"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30:38" ht="15.75" customHeight="1" x14ac:dyDescent="0.2"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30:38" ht="15.75" customHeight="1" x14ac:dyDescent="0.2"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30:38" ht="15.75" customHeight="1" x14ac:dyDescent="0.2"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30:38" ht="15.75" customHeight="1" x14ac:dyDescent="0.2"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30:38" ht="15.75" customHeight="1" x14ac:dyDescent="0.2"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30:38" ht="15.75" customHeight="1" x14ac:dyDescent="0.2"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30:38" ht="15.75" customHeight="1" x14ac:dyDescent="0.2"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30:38" ht="15.75" customHeight="1" x14ac:dyDescent="0.2"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30:38" ht="15.75" customHeight="1" x14ac:dyDescent="0.2"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30:38" ht="15.75" customHeight="1" x14ac:dyDescent="0.2"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30:38" ht="15.75" customHeight="1" x14ac:dyDescent="0.2"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30:38" ht="15.75" customHeight="1" x14ac:dyDescent="0.2"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30:38" ht="15.75" customHeight="1" x14ac:dyDescent="0.2"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30:38" ht="15.75" customHeight="1" x14ac:dyDescent="0.2"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30:38" ht="15.75" customHeight="1" x14ac:dyDescent="0.2"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30:38" ht="15.75" customHeight="1" x14ac:dyDescent="0.2"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30:38" ht="15.75" customHeight="1" x14ac:dyDescent="0.2"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30:38" ht="15.75" customHeight="1" x14ac:dyDescent="0.2"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30:38" ht="15.75" customHeight="1" x14ac:dyDescent="0.2"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30:38" ht="15.75" customHeight="1" x14ac:dyDescent="0.2"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30:38" ht="15.75" customHeight="1" x14ac:dyDescent="0.2"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30:38" ht="15.75" customHeight="1" x14ac:dyDescent="0.2"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30:38" ht="15.75" customHeight="1" x14ac:dyDescent="0.2"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30:38" ht="15.75" customHeight="1" x14ac:dyDescent="0.2"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30:38" ht="15.75" customHeight="1" x14ac:dyDescent="0.2"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30:38" ht="15.75" customHeight="1" x14ac:dyDescent="0.2"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30:38" ht="15.75" customHeight="1" x14ac:dyDescent="0.2"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30:38" ht="15.75" customHeight="1" x14ac:dyDescent="0.2"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30:38" ht="15.75" customHeight="1" x14ac:dyDescent="0.2"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30:38" ht="15.75" customHeight="1" x14ac:dyDescent="0.2"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30:38" ht="15.75" customHeight="1" x14ac:dyDescent="0.2"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30:38" ht="15.75" customHeight="1" x14ac:dyDescent="0.2"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30:38" ht="15.75" customHeight="1" x14ac:dyDescent="0.2"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30:38" ht="15.75" customHeight="1" x14ac:dyDescent="0.2"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30:38" ht="15.75" customHeight="1" x14ac:dyDescent="0.2"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30:38" ht="15.75" customHeight="1" x14ac:dyDescent="0.2"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30:38" ht="15.75" customHeight="1" x14ac:dyDescent="0.2"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30:38" ht="15.75" customHeight="1" x14ac:dyDescent="0.2"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30:38" ht="15.75" customHeight="1" x14ac:dyDescent="0.2"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30:38" ht="15.75" customHeight="1" x14ac:dyDescent="0.2"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30:38" ht="15.75" customHeight="1" x14ac:dyDescent="0.2"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30:38" ht="15.75" customHeight="1" x14ac:dyDescent="0.2"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30:38" ht="15.75" customHeight="1" x14ac:dyDescent="0.2"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30:38" ht="15.75" customHeight="1" x14ac:dyDescent="0.2"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30:38" ht="15.75" customHeight="1" x14ac:dyDescent="0.2"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30:38" ht="15.75" customHeight="1" x14ac:dyDescent="0.2"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30:38" ht="15.75" customHeight="1" x14ac:dyDescent="0.2"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30:38" ht="15.75" customHeight="1" x14ac:dyDescent="0.2"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30:38" ht="15.75" customHeight="1" x14ac:dyDescent="0.2"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30:38" ht="15.75" customHeight="1" x14ac:dyDescent="0.2"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30:38" ht="15.75" customHeight="1" x14ac:dyDescent="0.2"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30:38" ht="15.75" customHeight="1" x14ac:dyDescent="0.2"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30:38" ht="15.75" customHeight="1" x14ac:dyDescent="0.2"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30:38" ht="15.75" customHeight="1" x14ac:dyDescent="0.2"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30:38" ht="15.75" customHeight="1" x14ac:dyDescent="0.2"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30:38" ht="15.75" customHeight="1" x14ac:dyDescent="0.2"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30:38" ht="15.75" customHeight="1" x14ac:dyDescent="0.2"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30:38" ht="15.75" customHeight="1" x14ac:dyDescent="0.2"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30:38" ht="15.75" customHeight="1" x14ac:dyDescent="0.2"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30:38" ht="15.75" customHeight="1" x14ac:dyDescent="0.2"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30:38" ht="15.75" customHeight="1" x14ac:dyDescent="0.2"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30:38" ht="15.75" customHeight="1" x14ac:dyDescent="0.2"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30:38" ht="15.75" customHeight="1" x14ac:dyDescent="0.2"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30:38" ht="15.75" customHeight="1" x14ac:dyDescent="0.2"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30:38" ht="15.75" customHeight="1" x14ac:dyDescent="0.2"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30:38" ht="15.75" customHeight="1" x14ac:dyDescent="0.2"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30:38" ht="15.75" customHeight="1" x14ac:dyDescent="0.2"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30:38" ht="15.75" customHeight="1" x14ac:dyDescent="0.2"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30:38" ht="15.75" customHeight="1" x14ac:dyDescent="0.2"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30:38" ht="15.75" customHeight="1" x14ac:dyDescent="0.2"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30:38" ht="15.75" customHeight="1" x14ac:dyDescent="0.2"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30:38" ht="15.75" customHeight="1" x14ac:dyDescent="0.2"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30:38" ht="15.75" customHeight="1" x14ac:dyDescent="0.2"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30:38" ht="15.75" customHeight="1" x14ac:dyDescent="0.2"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30:38" ht="15.75" customHeight="1" x14ac:dyDescent="0.2"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30:38" ht="15.75" customHeight="1" x14ac:dyDescent="0.2"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30:38" ht="15.75" customHeight="1" x14ac:dyDescent="0.2"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30:38" ht="15.75" customHeight="1" x14ac:dyDescent="0.2"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30:38" ht="15.75" customHeight="1" x14ac:dyDescent="0.2"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30:38" ht="15.75" customHeight="1" x14ac:dyDescent="0.2"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30:38" ht="15.75" customHeight="1" x14ac:dyDescent="0.2"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30:38" ht="15.75" customHeight="1" x14ac:dyDescent="0.2"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30:38" ht="15.75" customHeight="1" x14ac:dyDescent="0.2"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30:38" ht="15.75" customHeight="1" x14ac:dyDescent="0.2"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30:38" ht="15.75" customHeight="1" x14ac:dyDescent="0.2"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30:38" ht="15.75" customHeight="1" x14ac:dyDescent="0.2"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30:38" ht="15.75" customHeight="1" x14ac:dyDescent="0.2">
      <c r="AD460" s="2"/>
      <c r="AE460" s="2"/>
      <c r="AF460" s="2"/>
      <c r="AG460" s="2"/>
      <c r="AH460" s="2"/>
      <c r="AI460" s="2"/>
      <c r="AJ460" s="2"/>
      <c r="AK460" s="2"/>
      <c r="AL460" s="2"/>
    </row>
    <row r="461" spans="30:38" ht="15.75" customHeight="1" x14ac:dyDescent="0.2">
      <c r="AD461" s="2"/>
      <c r="AE461" s="2"/>
      <c r="AF461" s="2"/>
      <c r="AG461" s="2"/>
      <c r="AH461" s="2"/>
      <c r="AI461" s="2"/>
      <c r="AJ461" s="2"/>
      <c r="AK461" s="2"/>
      <c r="AL461" s="2"/>
    </row>
    <row r="462" spans="30:38" ht="15.75" customHeight="1" x14ac:dyDescent="0.2">
      <c r="AD462" s="2"/>
      <c r="AE462" s="2"/>
      <c r="AF462" s="2"/>
      <c r="AG462" s="2"/>
      <c r="AH462" s="2"/>
      <c r="AI462" s="2"/>
      <c r="AJ462" s="2"/>
      <c r="AK462" s="2"/>
      <c r="AL462" s="2"/>
    </row>
    <row r="463" spans="30:38" ht="15.75" customHeight="1" x14ac:dyDescent="0.2">
      <c r="AD463" s="2"/>
      <c r="AE463" s="2"/>
      <c r="AF463" s="2"/>
      <c r="AG463" s="2"/>
      <c r="AH463" s="2"/>
      <c r="AI463" s="2"/>
      <c r="AJ463" s="2"/>
      <c r="AK463" s="2"/>
      <c r="AL463" s="2"/>
    </row>
    <row r="464" spans="30:38" ht="15.75" customHeight="1" x14ac:dyDescent="0.2">
      <c r="AD464" s="2"/>
      <c r="AE464" s="2"/>
      <c r="AF464" s="2"/>
      <c r="AG464" s="2"/>
      <c r="AH464" s="2"/>
      <c r="AI464" s="2"/>
      <c r="AJ464" s="2"/>
      <c r="AK464" s="2"/>
      <c r="AL464" s="2"/>
    </row>
    <row r="465" spans="30:38" ht="15.75" customHeight="1" x14ac:dyDescent="0.2">
      <c r="AD465" s="2"/>
      <c r="AE465" s="2"/>
      <c r="AF465" s="2"/>
      <c r="AG465" s="2"/>
      <c r="AH465" s="2"/>
      <c r="AI465" s="2"/>
      <c r="AJ465" s="2"/>
      <c r="AK465" s="2"/>
      <c r="AL465" s="2"/>
    </row>
    <row r="466" spans="30:38" ht="15.75" customHeight="1" x14ac:dyDescent="0.2">
      <c r="AD466" s="2"/>
      <c r="AE466" s="2"/>
      <c r="AF466" s="2"/>
      <c r="AG466" s="2"/>
      <c r="AH466" s="2"/>
      <c r="AI466" s="2"/>
      <c r="AJ466" s="2"/>
      <c r="AK466" s="2"/>
      <c r="AL466" s="2"/>
    </row>
    <row r="467" spans="30:38" ht="15.75" customHeight="1" x14ac:dyDescent="0.2">
      <c r="AD467" s="2"/>
      <c r="AE467" s="2"/>
      <c r="AF467" s="2"/>
      <c r="AG467" s="2"/>
      <c r="AH467" s="2"/>
      <c r="AI467" s="2"/>
      <c r="AJ467" s="2"/>
      <c r="AK467" s="2"/>
      <c r="AL467" s="2"/>
    </row>
    <row r="468" spans="30:38" ht="15.75" customHeight="1" x14ac:dyDescent="0.2">
      <c r="AD468" s="2"/>
      <c r="AE468" s="2"/>
      <c r="AF468" s="2"/>
      <c r="AG468" s="2"/>
      <c r="AH468" s="2"/>
      <c r="AI468" s="2"/>
      <c r="AJ468" s="2"/>
      <c r="AK468" s="2"/>
      <c r="AL468" s="2"/>
    </row>
    <row r="469" spans="30:38" ht="15.75" customHeight="1" x14ac:dyDescent="0.2">
      <c r="AD469" s="2"/>
      <c r="AE469" s="2"/>
      <c r="AF469" s="2"/>
      <c r="AG469" s="2"/>
      <c r="AH469" s="2"/>
      <c r="AI469" s="2"/>
      <c r="AJ469" s="2"/>
      <c r="AK469" s="2"/>
      <c r="AL469" s="2"/>
    </row>
    <row r="470" spans="30:38" ht="15.75" customHeight="1" x14ac:dyDescent="0.2">
      <c r="AD470" s="2"/>
      <c r="AE470" s="2"/>
      <c r="AF470" s="2"/>
      <c r="AG470" s="2"/>
      <c r="AH470" s="2"/>
      <c r="AI470" s="2"/>
      <c r="AJ470" s="2"/>
      <c r="AK470" s="2"/>
      <c r="AL470" s="2"/>
    </row>
    <row r="471" spans="30:38" ht="15.75" customHeight="1" x14ac:dyDescent="0.2">
      <c r="AD471" s="2"/>
      <c r="AE471" s="2"/>
      <c r="AF471" s="2"/>
      <c r="AG471" s="2"/>
      <c r="AH471" s="2"/>
      <c r="AI471" s="2"/>
      <c r="AJ471" s="2"/>
      <c r="AK471" s="2"/>
      <c r="AL471" s="2"/>
    </row>
    <row r="472" spans="30:38" ht="15.75" customHeight="1" x14ac:dyDescent="0.2">
      <c r="AD472" s="2"/>
      <c r="AE472" s="2"/>
      <c r="AF472" s="2"/>
      <c r="AG472" s="2"/>
      <c r="AH472" s="2"/>
      <c r="AI472" s="2"/>
      <c r="AJ472" s="2"/>
      <c r="AK472" s="2"/>
      <c r="AL472" s="2"/>
    </row>
    <row r="473" spans="30:38" ht="15.75" customHeight="1" x14ac:dyDescent="0.2">
      <c r="AD473" s="2"/>
      <c r="AE473" s="2"/>
      <c r="AF473" s="2"/>
      <c r="AG473" s="2"/>
      <c r="AH473" s="2"/>
      <c r="AI473" s="2"/>
      <c r="AJ473" s="2"/>
      <c r="AK473" s="2"/>
      <c r="AL473" s="2"/>
    </row>
    <row r="474" spans="30:38" ht="15.75" customHeight="1" x14ac:dyDescent="0.2">
      <c r="AD474" s="2"/>
      <c r="AE474" s="2"/>
      <c r="AF474" s="2"/>
      <c r="AG474" s="2"/>
      <c r="AH474" s="2"/>
      <c r="AI474" s="2"/>
      <c r="AJ474" s="2"/>
      <c r="AK474" s="2"/>
      <c r="AL474" s="2"/>
    </row>
    <row r="475" spans="30:38" ht="15.75" customHeight="1" x14ac:dyDescent="0.2">
      <c r="AD475" s="2"/>
      <c r="AE475" s="2"/>
      <c r="AF475" s="2"/>
      <c r="AG475" s="2"/>
      <c r="AH475" s="2"/>
      <c r="AI475" s="2"/>
      <c r="AJ475" s="2"/>
      <c r="AK475" s="2"/>
      <c r="AL475" s="2"/>
    </row>
    <row r="476" spans="30:38" ht="15.75" customHeight="1" x14ac:dyDescent="0.2">
      <c r="AD476" s="2"/>
      <c r="AE476" s="2"/>
      <c r="AF476" s="2"/>
      <c r="AG476" s="2"/>
      <c r="AH476" s="2"/>
      <c r="AI476" s="2"/>
      <c r="AJ476" s="2"/>
      <c r="AK476" s="2"/>
      <c r="AL476" s="2"/>
    </row>
    <row r="477" spans="30:38" ht="15.75" customHeight="1" x14ac:dyDescent="0.2">
      <c r="AD477" s="2"/>
      <c r="AE477" s="2"/>
      <c r="AF477" s="2"/>
      <c r="AG477" s="2"/>
      <c r="AH477" s="2"/>
      <c r="AI477" s="2"/>
      <c r="AJ477" s="2"/>
      <c r="AK477" s="2"/>
      <c r="AL477" s="2"/>
    </row>
    <row r="478" spans="30:38" ht="15.75" customHeight="1" x14ac:dyDescent="0.2">
      <c r="AD478" s="2"/>
      <c r="AE478" s="2"/>
      <c r="AF478" s="2"/>
      <c r="AG478" s="2"/>
      <c r="AH478" s="2"/>
      <c r="AI478" s="2"/>
      <c r="AJ478" s="2"/>
      <c r="AK478" s="2"/>
      <c r="AL478" s="2"/>
    </row>
    <row r="479" spans="30:38" ht="15.75" customHeight="1" x14ac:dyDescent="0.2">
      <c r="AD479" s="2"/>
      <c r="AE479" s="2"/>
      <c r="AF479" s="2"/>
      <c r="AG479" s="2"/>
      <c r="AH479" s="2"/>
      <c r="AI479" s="2"/>
      <c r="AJ479" s="2"/>
      <c r="AK479" s="2"/>
      <c r="AL479" s="2"/>
    </row>
    <row r="480" spans="30:38" ht="15.75" customHeight="1" x14ac:dyDescent="0.2">
      <c r="AD480" s="2"/>
      <c r="AE480" s="2"/>
      <c r="AF480" s="2"/>
      <c r="AG480" s="2"/>
      <c r="AH480" s="2"/>
      <c r="AI480" s="2"/>
      <c r="AJ480" s="2"/>
      <c r="AK480" s="2"/>
      <c r="AL480" s="2"/>
    </row>
    <row r="481" spans="30:38" ht="15.75" customHeight="1" x14ac:dyDescent="0.2">
      <c r="AD481" s="2"/>
      <c r="AE481" s="2"/>
      <c r="AF481" s="2"/>
      <c r="AG481" s="2"/>
      <c r="AH481" s="2"/>
      <c r="AI481" s="2"/>
      <c r="AJ481" s="2"/>
      <c r="AK481" s="2"/>
      <c r="AL481" s="2"/>
    </row>
    <row r="482" spans="30:38" ht="15.75" customHeight="1" x14ac:dyDescent="0.2">
      <c r="AD482" s="2"/>
      <c r="AE482" s="2"/>
      <c r="AF482" s="2"/>
      <c r="AG482" s="2"/>
      <c r="AH482" s="2"/>
      <c r="AI482" s="2"/>
      <c r="AJ482" s="2"/>
      <c r="AK482" s="2"/>
      <c r="AL482" s="2"/>
    </row>
    <row r="483" spans="30:38" ht="15.75" customHeight="1" x14ac:dyDescent="0.2">
      <c r="AD483" s="2"/>
      <c r="AE483" s="2"/>
      <c r="AF483" s="2"/>
      <c r="AG483" s="2"/>
      <c r="AH483" s="2"/>
      <c r="AI483" s="2"/>
      <c r="AJ483" s="2"/>
      <c r="AK483" s="2"/>
      <c r="AL483" s="2"/>
    </row>
    <row r="484" spans="30:38" ht="15.75" customHeight="1" x14ac:dyDescent="0.2">
      <c r="AD484" s="2"/>
      <c r="AE484" s="2"/>
      <c r="AF484" s="2"/>
      <c r="AG484" s="2"/>
      <c r="AH484" s="2"/>
      <c r="AI484" s="2"/>
      <c r="AJ484" s="2"/>
      <c r="AK484" s="2"/>
      <c r="AL484" s="2"/>
    </row>
    <row r="485" spans="30:38" ht="15.75" customHeight="1" x14ac:dyDescent="0.2">
      <c r="AD485" s="2"/>
      <c r="AE485" s="2"/>
      <c r="AF485" s="2"/>
      <c r="AG485" s="2"/>
      <c r="AH485" s="2"/>
      <c r="AI485" s="2"/>
      <c r="AJ485" s="2"/>
      <c r="AK485" s="2"/>
      <c r="AL485" s="2"/>
    </row>
    <row r="486" spans="30:38" ht="15.75" customHeight="1" x14ac:dyDescent="0.2">
      <c r="AD486" s="2"/>
      <c r="AE486" s="2"/>
      <c r="AF486" s="2"/>
      <c r="AG486" s="2"/>
      <c r="AH486" s="2"/>
      <c r="AI486" s="2"/>
      <c r="AJ486" s="2"/>
      <c r="AK486" s="2"/>
      <c r="AL486" s="2"/>
    </row>
    <row r="487" spans="30:38" ht="15.75" customHeight="1" x14ac:dyDescent="0.2">
      <c r="AD487" s="2"/>
      <c r="AE487" s="2"/>
      <c r="AF487" s="2"/>
      <c r="AG487" s="2"/>
      <c r="AH487" s="2"/>
      <c r="AI487" s="2"/>
      <c r="AJ487" s="2"/>
      <c r="AK487" s="2"/>
      <c r="AL487" s="2"/>
    </row>
    <row r="488" spans="30:38" ht="15.75" customHeight="1" x14ac:dyDescent="0.2">
      <c r="AD488" s="2"/>
      <c r="AE488" s="2"/>
      <c r="AF488" s="2"/>
      <c r="AG488" s="2"/>
      <c r="AH488" s="2"/>
      <c r="AI488" s="2"/>
      <c r="AJ488" s="2"/>
      <c r="AK488" s="2"/>
      <c r="AL488" s="2"/>
    </row>
    <row r="489" spans="30:38" ht="15.75" customHeight="1" x14ac:dyDescent="0.2">
      <c r="AD489" s="2"/>
      <c r="AE489" s="2"/>
      <c r="AF489" s="2"/>
      <c r="AG489" s="2"/>
      <c r="AH489" s="2"/>
      <c r="AI489" s="2"/>
      <c r="AJ489" s="2"/>
      <c r="AK489" s="2"/>
      <c r="AL489" s="2"/>
    </row>
    <row r="490" spans="30:38" ht="15.75" customHeight="1" x14ac:dyDescent="0.2">
      <c r="AD490" s="2"/>
      <c r="AE490" s="2"/>
      <c r="AF490" s="2"/>
      <c r="AG490" s="2"/>
      <c r="AH490" s="2"/>
      <c r="AI490" s="2"/>
      <c r="AJ490" s="2"/>
      <c r="AK490" s="2"/>
      <c r="AL490" s="2"/>
    </row>
    <row r="491" spans="30:38" ht="15.75" customHeight="1" x14ac:dyDescent="0.2">
      <c r="AD491" s="2"/>
      <c r="AE491" s="2"/>
      <c r="AF491" s="2"/>
      <c r="AG491" s="2"/>
      <c r="AH491" s="2"/>
      <c r="AI491" s="2"/>
      <c r="AJ491" s="2"/>
      <c r="AK491" s="2"/>
      <c r="AL491" s="2"/>
    </row>
    <row r="492" spans="30:38" ht="15.75" customHeight="1" x14ac:dyDescent="0.2">
      <c r="AD492" s="2"/>
      <c r="AE492" s="2"/>
      <c r="AF492" s="2"/>
      <c r="AG492" s="2"/>
      <c r="AH492" s="2"/>
      <c r="AI492" s="2"/>
      <c r="AJ492" s="2"/>
      <c r="AK492" s="2"/>
      <c r="AL492" s="2"/>
    </row>
    <row r="493" spans="30:38" ht="15.75" customHeight="1" x14ac:dyDescent="0.2">
      <c r="AD493" s="2"/>
      <c r="AE493" s="2"/>
      <c r="AF493" s="2"/>
      <c r="AG493" s="2"/>
      <c r="AH493" s="2"/>
      <c r="AI493" s="2"/>
      <c r="AJ493" s="2"/>
      <c r="AK493" s="2"/>
      <c r="AL493" s="2"/>
    </row>
    <row r="494" spans="30:38" ht="15.75" customHeight="1" x14ac:dyDescent="0.2">
      <c r="AD494" s="2"/>
      <c r="AE494" s="2"/>
      <c r="AF494" s="2"/>
      <c r="AG494" s="2"/>
      <c r="AH494" s="2"/>
      <c r="AI494" s="2"/>
      <c r="AJ494" s="2"/>
      <c r="AK494" s="2"/>
      <c r="AL494" s="2"/>
    </row>
    <row r="495" spans="30:38" ht="15.75" customHeight="1" x14ac:dyDescent="0.2">
      <c r="AD495" s="2"/>
      <c r="AE495" s="2"/>
      <c r="AF495" s="2"/>
      <c r="AG495" s="2"/>
      <c r="AH495" s="2"/>
      <c r="AI495" s="2"/>
      <c r="AJ495" s="2"/>
      <c r="AK495" s="2"/>
      <c r="AL495" s="2"/>
    </row>
    <row r="496" spans="30:38" ht="15.75" customHeight="1" x14ac:dyDescent="0.2">
      <c r="AD496" s="2"/>
      <c r="AE496" s="2"/>
      <c r="AF496" s="2"/>
      <c r="AG496" s="2"/>
      <c r="AH496" s="2"/>
      <c r="AI496" s="2"/>
      <c r="AJ496" s="2"/>
      <c r="AK496" s="2"/>
      <c r="AL496" s="2"/>
    </row>
    <row r="497" spans="30:38" ht="15.75" customHeight="1" x14ac:dyDescent="0.2">
      <c r="AD497" s="2"/>
      <c r="AE497" s="2"/>
      <c r="AF497" s="2"/>
      <c r="AG497" s="2"/>
      <c r="AH497" s="2"/>
      <c r="AI497" s="2"/>
      <c r="AJ497" s="2"/>
      <c r="AK497" s="2"/>
      <c r="AL497" s="2"/>
    </row>
    <row r="498" spans="30:38" ht="15.75" customHeight="1" x14ac:dyDescent="0.2">
      <c r="AD498" s="2"/>
      <c r="AE498" s="2"/>
      <c r="AF498" s="2"/>
      <c r="AG498" s="2"/>
      <c r="AH498" s="2"/>
      <c r="AI498" s="2"/>
      <c r="AJ498" s="2"/>
      <c r="AK498" s="2"/>
      <c r="AL498" s="2"/>
    </row>
    <row r="499" spans="30:38" ht="15.75" customHeight="1" x14ac:dyDescent="0.2">
      <c r="AD499" s="2"/>
      <c r="AE499" s="2"/>
      <c r="AF499" s="2"/>
      <c r="AG499" s="2"/>
      <c r="AH499" s="2"/>
      <c r="AI499" s="2"/>
      <c r="AJ499" s="2"/>
      <c r="AK499" s="2"/>
      <c r="AL499" s="2"/>
    </row>
    <row r="500" spans="30:38" ht="15.75" customHeight="1" x14ac:dyDescent="0.2">
      <c r="AD500" s="2"/>
      <c r="AE500" s="2"/>
      <c r="AF500" s="2"/>
      <c r="AG500" s="2"/>
      <c r="AH500" s="2"/>
      <c r="AI500" s="2"/>
      <c r="AJ500" s="2"/>
      <c r="AK500" s="2"/>
      <c r="AL500" s="2"/>
    </row>
    <row r="501" spans="30:38" ht="15.75" customHeight="1" x14ac:dyDescent="0.2">
      <c r="AD501" s="2"/>
      <c r="AE501" s="2"/>
      <c r="AF501" s="2"/>
      <c r="AG501" s="2"/>
      <c r="AH501" s="2"/>
      <c r="AI501" s="2"/>
      <c r="AJ501" s="2"/>
      <c r="AK501" s="2"/>
      <c r="AL501" s="2"/>
    </row>
    <row r="502" spans="30:38" ht="15.75" customHeight="1" x14ac:dyDescent="0.2">
      <c r="AD502" s="2"/>
      <c r="AE502" s="2"/>
      <c r="AF502" s="2"/>
      <c r="AG502" s="2"/>
      <c r="AH502" s="2"/>
      <c r="AI502" s="2"/>
      <c r="AJ502" s="2"/>
      <c r="AK502" s="2"/>
      <c r="AL502" s="2"/>
    </row>
    <row r="503" spans="30:38" ht="15.75" customHeight="1" x14ac:dyDescent="0.2">
      <c r="AD503" s="2"/>
      <c r="AE503" s="2"/>
      <c r="AF503" s="2"/>
      <c r="AG503" s="2"/>
      <c r="AH503" s="2"/>
      <c r="AI503" s="2"/>
      <c r="AJ503" s="2"/>
      <c r="AK503" s="2"/>
      <c r="AL503" s="2"/>
    </row>
    <row r="504" spans="30:38" ht="15.75" customHeight="1" x14ac:dyDescent="0.2">
      <c r="AD504" s="2"/>
      <c r="AE504" s="2"/>
      <c r="AF504" s="2"/>
      <c r="AG504" s="2"/>
      <c r="AH504" s="2"/>
      <c r="AI504" s="2"/>
      <c r="AJ504" s="2"/>
      <c r="AK504" s="2"/>
      <c r="AL504" s="2"/>
    </row>
    <row r="505" spans="30:38" ht="15.75" customHeight="1" x14ac:dyDescent="0.2">
      <c r="AD505" s="2"/>
      <c r="AE505" s="2"/>
      <c r="AF505" s="2"/>
      <c r="AG505" s="2"/>
      <c r="AH505" s="2"/>
      <c r="AI505" s="2"/>
      <c r="AJ505" s="2"/>
      <c r="AK505" s="2"/>
      <c r="AL505" s="2"/>
    </row>
    <row r="506" spans="30:38" ht="15.75" customHeight="1" x14ac:dyDescent="0.2">
      <c r="AD506" s="2"/>
      <c r="AE506" s="2"/>
      <c r="AF506" s="2"/>
      <c r="AG506" s="2"/>
      <c r="AH506" s="2"/>
      <c r="AI506" s="2"/>
      <c r="AJ506" s="2"/>
      <c r="AK506" s="2"/>
      <c r="AL506" s="2"/>
    </row>
    <row r="507" spans="30:38" ht="15.75" customHeight="1" x14ac:dyDescent="0.2">
      <c r="AD507" s="2"/>
      <c r="AE507" s="2"/>
      <c r="AF507" s="2"/>
      <c r="AG507" s="2"/>
      <c r="AH507" s="2"/>
      <c r="AI507" s="2"/>
      <c r="AJ507" s="2"/>
      <c r="AK507" s="2"/>
      <c r="AL507" s="2"/>
    </row>
    <row r="508" spans="30:38" ht="15.75" customHeight="1" x14ac:dyDescent="0.2">
      <c r="AD508" s="2"/>
      <c r="AE508" s="2"/>
      <c r="AF508" s="2"/>
      <c r="AG508" s="2"/>
      <c r="AH508" s="2"/>
      <c r="AI508" s="2"/>
      <c r="AJ508" s="2"/>
      <c r="AK508" s="2"/>
      <c r="AL508" s="2"/>
    </row>
    <row r="509" spans="30:38" ht="15.75" customHeight="1" x14ac:dyDescent="0.2">
      <c r="AD509" s="2"/>
      <c r="AE509" s="2"/>
      <c r="AF509" s="2"/>
      <c r="AG509" s="2"/>
      <c r="AH509" s="2"/>
      <c r="AI509" s="2"/>
      <c r="AJ509" s="2"/>
      <c r="AK509" s="2"/>
      <c r="AL509" s="2"/>
    </row>
    <row r="510" spans="30:38" ht="15.75" customHeight="1" x14ac:dyDescent="0.2">
      <c r="AD510" s="2"/>
      <c r="AE510" s="2"/>
      <c r="AF510" s="2"/>
      <c r="AG510" s="2"/>
      <c r="AH510" s="2"/>
      <c r="AI510" s="2"/>
      <c r="AJ510" s="2"/>
      <c r="AK510" s="2"/>
      <c r="AL510" s="2"/>
    </row>
    <row r="511" spans="30:38" ht="15.75" customHeight="1" x14ac:dyDescent="0.2">
      <c r="AD511" s="2"/>
      <c r="AE511" s="2"/>
      <c r="AF511" s="2"/>
      <c r="AG511" s="2"/>
      <c r="AH511" s="2"/>
      <c r="AI511" s="2"/>
      <c r="AJ511" s="2"/>
      <c r="AK511" s="2"/>
      <c r="AL511" s="2"/>
    </row>
    <row r="512" spans="30:38" ht="15.75" customHeight="1" x14ac:dyDescent="0.2">
      <c r="AD512" s="2"/>
      <c r="AE512" s="2"/>
      <c r="AF512" s="2"/>
      <c r="AG512" s="2"/>
      <c r="AH512" s="2"/>
      <c r="AI512" s="2"/>
      <c r="AJ512" s="2"/>
      <c r="AK512" s="2"/>
      <c r="AL512" s="2"/>
    </row>
    <row r="513" spans="30:38" ht="15.75" customHeight="1" x14ac:dyDescent="0.2">
      <c r="AD513" s="2"/>
      <c r="AE513" s="2"/>
      <c r="AF513" s="2"/>
      <c r="AG513" s="2"/>
      <c r="AH513" s="2"/>
      <c r="AI513" s="2"/>
      <c r="AJ513" s="2"/>
      <c r="AK513" s="2"/>
      <c r="AL513" s="2"/>
    </row>
    <row r="514" spans="30:38" ht="15.75" customHeight="1" x14ac:dyDescent="0.2">
      <c r="AD514" s="2"/>
      <c r="AE514" s="2"/>
      <c r="AF514" s="2"/>
      <c r="AG514" s="2"/>
      <c r="AH514" s="2"/>
      <c r="AI514" s="2"/>
      <c r="AJ514" s="2"/>
      <c r="AK514" s="2"/>
      <c r="AL514" s="2"/>
    </row>
    <row r="515" spans="30:38" ht="15.75" customHeight="1" x14ac:dyDescent="0.2">
      <c r="AD515" s="2"/>
      <c r="AE515" s="2"/>
      <c r="AF515" s="2"/>
      <c r="AG515" s="2"/>
      <c r="AH515" s="2"/>
      <c r="AI515" s="2"/>
      <c r="AJ515" s="2"/>
      <c r="AK515" s="2"/>
      <c r="AL515" s="2"/>
    </row>
    <row r="516" spans="30:38" ht="15.75" customHeight="1" x14ac:dyDescent="0.2">
      <c r="AD516" s="2"/>
      <c r="AE516" s="2"/>
      <c r="AF516" s="2"/>
      <c r="AG516" s="2"/>
      <c r="AH516" s="2"/>
      <c r="AI516" s="2"/>
      <c r="AJ516" s="2"/>
      <c r="AK516" s="2"/>
      <c r="AL516" s="2"/>
    </row>
    <row r="517" spans="30:38" ht="15.75" customHeight="1" x14ac:dyDescent="0.2">
      <c r="AD517" s="2"/>
      <c r="AE517" s="2"/>
      <c r="AF517" s="2"/>
      <c r="AG517" s="2"/>
      <c r="AH517" s="2"/>
      <c r="AI517" s="2"/>
      <c r="AJ517" s="2"/>
      <c r="AK517" s="2"/>
      <c r="AL517" s="2"/>
    </row>
    <row r="518" spans="30:38" ht="15.75" customHeight="1" x14ac:dyDescent="0.2">
      <c r="AD518" s="2"/>
      <c r="AE518" s="2"/>
      <c r="AF518" s="2"/>
      <c r="AG518" s="2"/>
      <c r="AH518" s="2"/>
      <c r="AI518" s="2"/>
      <c r="AJ518" s="2"/>
      <c r="AK518" s="2"/>
      <c r="AL518" s="2"/>
    </row>
    <row r="519" spans="30:38" ht="15.75" customHeight="1" x14ac:dyDescent="0.2">
      <c r="AD519" s="2"/>
      <c r="AE519" s="2"/>
      <c r="AF519" s="2"/>
      <c r="AG519" s="2"/>
      <c r="AH519" s="2"/>
      <c r="AI519" s="2"/>
      <c r="AJ519" s="2"/>
      <c r="AK519" s="2"/>
      <c r="AL519" s="2"/>
    </row>
    <row r="520" spans="30:38" ht="15.75" customHeight="1" x14ac:dyDescent="0.2">
      <c r="AD520" s="2"/>
      <c r="AE520" s="2"/>
      <c r="AF520" s="2"/>
      <c r="AG520" s="2"/>
      <c r="AH520" s="2"/>
      <c r="AI520" s="2"/>
      <c r="AJ520" s="2"/>
      <c r="AK520" s="2"/>
      <c r="AL520" s="2"/>
    </row>
    <row r="521" spans="30:38" ht="15.75" customHeight="1" x14ac:dyDescent="0.2">
      <c r="AD521" s="2"/>
      <c r="AE521" s="2"/>
      <c r="AF521" s="2"/>
      <c r="AG521" s="2"/>
      <c r="AH521" s="2"/>
      <c r="AI521" s="2"/>
      <c r="AJ521" s="2"/>
      <c r="AK521" s="2"/>
      <c r="AL521" s="2"/>
    </row>
    <row r="522" spans="30:38" ht="15.75" customHeight="1" x14ac:dyDescent="0.2">
      <c r="AD522" s="2"/>
      <c r="AE522" s="2"/>
      <c r="AF522" s="2"/>
      <c r="AG522" s="2"/>
      <c r="AH522" s="2"/>
      <c r="AI522" s="2"/>
      <c r="AJ522" s="2"/>
      <c r="AK522" s="2"/>
      <c r="AL522" s="2"/>
    </row>
    <row r="523" spans="30:38" ht="15.75" customHeight="1" x14ac:dyDescent="0.2">
      <c r="AD523" s="2"/>
      <c r="AE523" s="2"/>
      <c r="AF523" s="2"/>
      <c r="AG523" s="2"/>
      <c r="AH523" s="2"/>
      <c r="AI523" s="2"/>
      <c r="AJ523" s="2"/>
      <c r="AK523" s="2"/>
      <c r="AL523" s="2"/>
    </row>
    <row r="524" spans="30:38" ht="15.75" customHeight="1" x14ac:dyDescent="0.2">
      <c r="AD524" s="2"/>
      <c r="AE524" s="2"/>
      <c r="AF524" s="2"/>
      <c r="AG524" s="2"/>
      <c r="AH524" s="2"/>
      <c r="AI524" s="2"/>
      <c r="AJ524" s="2"/>
      <c r="AK524" s="2"/>
      <c r="AL524" s="2"/>
    </row>
    <row r="525" spans="30:38" ht="15.75" customHeight="1" x14ac:dyDescent="0.2">
      <c r="AD525" s="2"/>
      <c r="AE525" s="2"/>
      <c r="AF525" s="2"/>
      <c r="AG525" s="2"/>
      <c r="AH525" s="2"/>
      <c r="AI525" s="2"/>
      <c r="AJ525" s="2"/>
      <c r="AK525" s="2"/>
      <c r="AL525" s="2"/>
    </row>
    <row r="526" spans="30:38" ht="15.75" customHeight="1" x14ac:dyDescent="0.2">
      <c r="AD526" s="2"/>
      <c r="AE526" s="2"/>
      <c r="AF526" s="2"/>
      <c r="AG526" s="2"/>
      <c r="AH526" s="2"/>
      <c r="AI526" s="2"/>
      <c r="AJ526" s="2"/>
      <c r="AK526" s="2"/>
      <c r="AL526" s="2"/>
    </row>
    <row r="527" spans="30:38" ht="15.75" customHeight="1" x14ac:dyDescent="0.2">
      <c r="AD527" s="2"/>
      <c r="AE527" s="2"/>
      <c r="AF527" s="2"/>
      <c r="AG527" s="2"/>
      <c r="AH527" s="2"/>
      <c r="AI527" s="2"/>
      <c r="AJ527" s="2"/>
      <c r="AK527" s="2"/>
      <c r="AL527" s="2"/>
    </row>
    <row r="528" spans="30:38" ht="15.75" customHeight="1" x14ac:dyDescent="0.2">
      <c r="AD528" s="2"/>
      <c r="AE528" s="2"/>
      <c r="AF528" s="2"/>
      <c r="AG528" s="2"/>
      <c r="AH528" s="2"/>
      <c r="AI528" s="2"/>
      <c r="AJ528" s="2"/>
      <c r="AK528" s="2"/>
      <c r="AL528" s="2"/>
    </row>
    <row r="529" spans="30:38" ht="15.75" customHeight="1" x14ac:dyDescent="0.2">
      <c r="AD529" s="2"/>
      <c r="AE529" s="2"/>
      <c r="AF529" s="2"/>
      <c r="AG529" s="2"/>
      <c r="AH529" s="2"/>
      <c r="AI529" s="2"/>
      <c r="AJ529" s="2"/>
      <c r="AK529" s="2"/>
      <c r="AL529" s="2"/>
    </row>
    <row r="530" spans="30:38" ht="15.75" customHeight="1" x14ac:dyDescent="0.2">
      <c r="AD530" s="2"/>
      <c r="AE530" s="2"/>
      <c r="AF530" s="2"/>
      <c r="AG530" s="2"/>
      <c r="AH530" s="2"/>
      <c r="AI530" s="2"/>
      <c r="AJ530" s="2"/>
      <c r="AK530" s="2"/>
      <c r="AL530" s="2"/>
    </row>
    <row r="531" spans="30:38" ht="15.75" customHeight="1" x14ac:dyDescent="0.2">
      <c r="AD531" s="2"/>
      <c r="AE531" s="2"/>
      <c r="AF531" s="2"/>
      <c r="AG531" s="2"/>
      <c r="AH531" s="2"/>
      <c r="AI531" s="2"/>
      <c r="AJ531" s="2"/>
      <c r="AK531" s="2"/>
      <c r="AL531" s="2"/>
    </row>
    <row r="532" spans="30:38" ht="15.75" customHeight="1" x14ac:dyDescent="0.2">
      <c r="AD532" s="2"/>
      <c r="AE532" s="2"/>
      <c r="AF532" s="2"/>
      <c r="AG532" s="2"/>
      <c r="AH532" s="2"/>
      <c r="AI532" s="2"/>
      <c r="AJ532" s="2"/>
      <c r="AK532" s="2"/>
      <c r="AL532" s="2"/>
    </row>
    <row r="533" spans="30:38" ht="15.75" customHeight="1" x14ac:dyDescent="0.2">
      <c r="AD533" s="2"/>
      <c r="AE533" s="2"/>
      <c r="AF533" s="2"/>
      <c r="AG533" s="2"/>
      <c r="AH533" s="2"/>
      <c r="AI533" s="2"/>
      <c r="AJ533" s="2"/>
      <c r="AK533" s="2"/>
      <c r="AL533" s="2"/>
    </row>
    <row r="534" spans="30:38" ht="15.75" customHeight="1" x14ac:dyDescent="0.2">
      <c r="AD534" s="2"/>
      <c r="AE534" s="2"/>
      <c r="AF534" s="2"/>
      <c r="AG534" s="2"/>
      <c r="AH534" s="2"/>
      <c r="AI534" s="2"/>
      <c r="AJ534" s="2"/>
      <c r="AK534" s="2"/>
      <c r="AL534" s="2"/>
    </row>
    <row r="535" spans="30:38" ht="15.75" customHeight="1" x14ac:dyDescent="0.2">
      <c r="AD535" s="2"/>
      <c r="AE535" s="2"/>
      <c r="AF535" s="2"/>
      <c r="AG535" s="2"/>
      <c r="AH535" s="2"/>
      <c r="AI535" s="2"/>
      <c r="AJ535" s="2"/>
      <c r="AK535" s="2"/>
      <c r="AL535" s="2"/>
    </row>
    <row r="536" spans="30:38" ht="15.75" customHeight="1" x14ac:dyDescent="0.2">
      <c r="AD536" s="2"/>
      <c r="AE536" s="2"/>
      <c r="AF536" s="2"/>
      <c r="AG536" s="2"/>
      <c r="AH536" s="2"/>
      <c r="AI536" s="2"/>
      <c r="AJ536" s="2"/>
      <c r="AK536" s="2"/>
      <c r="AL536" s="2"/>
    </row>
    <row r="537" spans="30:38" ht="15.75" customHeight="1" x14ac:dyDescent="0.2">
      <c r="AD537" s="2"/>
      <c r="AE537" s="2"/>
      <c r="AF537" s="2"/>
      <c r="AG537" s="2"/>
      <c r="AH537" s="2"/>
      <c r="AI537" s="2"/>
      <c r="AJ537" s="2"/>
      <c r="AK537" s="2"/>
      <c r="AL537" s="2"/>
    </row>
    <row r="538" spans="30:38" ht="15.75" customHeight="1" x14ac:dyDescent="0.2">
      <c r="AD538" s="2"/>
      <c r="AE538" s="2"/>
      <c r="AF538" s="2"/>
      <c r="AG538" s="2"/>
      <c r="AH538" s="2"/>
      <c r="AI538" s="2"/>
      <c r="AJ538" s="2"/>
      <c r="AK538" s="2"/>
      <c r="AL538" s="2"/>
    </row>
    <row r="539" spans="30:38" ht="15.75" customHeight="1" x14ac:dyDescent="0.2">
      <c r="AD539" s="2"/>
      <c r="AE539" s="2"/>
      <c r="AF539" s="2"/>
      <c r="AG539" s="2"/>
      <c r="AH539" s="2"/>
      <c r="AI539" s="2"/>
      <c r="AJ539" s="2"/>
      <c r="AK539" s="2"/>
      <c r="AL539" s="2"/>
    </row>
    <row r="540" spans="30:38" ht="15.75" customHeight="1" x14ac:dyDescent="0.2">
      <c r="AD540" s="2"/>
      <c r="AE540" s="2"/>
      <c r="AF540" s="2"/>
      <c r="AG540" s="2"/>
      <c r="AH540" s="2"/>
      <c r="AI540" s="2"/>
      <c r="AJ540" s="2"/>
      <c r="AK540" s="2"/>
      <c r="AL540" s="2"/>
    </row>
    <row r="541" spans="30:38" ht="15.75" customHeight="1" x14ac:dyDescent="0.2">
      <c r="AD541" s="2"/>
      <c r="AE541" s="2"/>
      <c r="AF541" s="2"/>
      <c r="AG541" s="2"/>
      <c r="AH541" s="2"/>
      <c r="AI541" s="2"/>
      <c r="AJ541" s="2"/>
      <c r="AK541" s="2"/>
      <c r="AL541" s="2"/>
    </row>
    <row r="542" spans="30:38" ht="15.75" customHeight="1" x14ac:dyDescent="0.2">
      <c r="AD542" s="2"/>
      <c r="AE542" s="2"/>
      <c r="AF542" s="2"/>
      <c r="AG542" s="2"/>
      <c r="AH542" s="2"/>
      <c r="AI542" s="2"/>
      <c r="AJ542" s="2"/>
      <c r="AK542" s="2"/>
      <c r="AL542" s="2"/>
    </row>
    <row r="543" spans="30:38" ht="15.75" customHeight="1" x14ac:dyDescent="0.2">
      <c r="AD543" s="2"/>
      <c r="AE543" s="2"/>
      <c r="AF543" s="2"/>
      <c r="AG543" s="2"/>
      <c r="AH543" s="2"/>
      <c r="AI543" s="2"/>
      <c r="AJ543" s="2"/>
      <c r="AK543" s="2"/>
      <c r="AL543" s="2"/>
    </row>
    <row r="544" spans="30:38" ht="15.75" customHeight="1" x14ac:dyDescent="0.2">
      <c r="AD544" s="2"/>
      <c r="AE544" s="2"/>
      <c r="AF544" s="2"/>
      <c r="AG544" s="2"/>
      <c r="AH544" s="2"/>
      <c r="AI544" s="2"/>
      <c r="AJ544" s="2"/>
      <c r="AK544" s="2"/>
      <c r="AL544" s="2"/>
    </row>
    <row r="545" spans="30:38" ht="15.75" customHeight="1" x14ac:dyDescent="0.2">
      <c r="AD545" s="2"/>
      <c r="AE545" s="2"/>
      <c r="AF545" s="2"/>
      <c r="AG545" s="2"/>
      <c r="AH545" s="2"/>
      <c r="AI545" s="2"/>
      <c r="AJ545" s="2"/>
      <c r="AK545" s="2"/>
      <c r="AL545" s="2"/>
    </row>
    <row r="546" spans="30:38" ht="15.75" customHeight="1" x14ac:dyDescent="0.2">
      <c r="AD546" s="2"/>
      <c r="AE546" s="2"/>
      <c r="AF546" s="2"/>
      <c r="AG546" s="2"/>
      <c r="AH546" s="2"/>
      <c r="AI546" s="2"/>
      <c r="AJ546" s="2"/>
      <c r="AK546" s="2"/>
      <c r="AL546" s="2"/>
    </row>
    <row r="547" spans="30:38" ht="15.75" customHeight="1" x14ac:dyDescent="0.2">
      <c r="AD547" s="2"/>
      <c r="AE547" s="2"/>
      <c r="AF547" s="2"/>
      <c r="AG547" s="2"/>
      <c r="AH547" s="2"/>
      <c r="AI547" s="2"/>
      <c r="AJ547" s="2"/>
      <c r="AK547" s="2"/>
      <c r="AL547" s="2"/>
    </row>
    <row r="548" spans="30:38" ht="15.75" customHeight="1" x14ac:dyDescent="0.2">
      <c r="AD548" s="2"/>
      <c r="AE548" s="2"/>
      <c r="AF548" s="2"/>
      <c r="AG548" s="2"/>
      <c r="AH548" s="2"/>
      <c r="AI548" s="2"/>
      <c r="AJ548" s="2"/>
      <c r="AK548" s="2"/>
      <c r="AL548" s="2"/>
    </row>
    <row r="549" spans="30:38" ht="15.75" customHeight="1" x14ac:dyDescent="0.2">
      <c r="AD549" s="2"/>
      <c r="AE549" s="2"/>
      <c r="AF549" s="2"/>
      <c r="AG549" s="2"/>
      <c r="AH549" s="2"/>
      <c r="AI549" s="2"/>
      <c r="AJ549" s="2"/>
      <c r="AK549" s="2"/>
      <c r="AL549" s="2"/>
    </row>
    <row r="550" spans="30:38" ht="15.75" customHeight="1" x14ac:dyDescent="0.2">
      <c r="AD550" s="2"/>
      <c r="AE550" s="2"/>
      <c r="AF550" s="2"/>
      <c r="AG550" s="2"/>
      <c r="AH550" s="2"/>
      <c r="AI550" s="2"/>
      <c r="AJ550" s="2"/>
      <c r="AK550" s="2"/>
      <c r="AL550" s="2"/>
    </row>
    <row r="551" spans="30:38" ht="15.75" customHeight="1" x14ac:dyDescent="0.2">
      <c r="AD551" s="2"/>
      <c r="AE551" s="2"/>
      <c r="AF551" s="2"/>
      <c r="AG551" s="2"/>
      <c r="AH551" s="2"/>
      <c r="AI551" s="2"/>
      <c r="AJ551" s="2"/>
      <c r="AK551" s="2"/>
      <c r="AL551" s="2"/>
    </row>
    <row r="552" spans="30:38" ht="15.75" customHeight="1" x14ac:dyDescent="0.2">
      <c r="AD552" s="2"/>
      <c r="AE552" s="2"/>
      <c r="AF552" s="2"/>
      <c r="AG552" s="2"/>
      <c r="AH552" s="2"/>
      <c r="AI552" s="2"/>
      <c r="AJ552" s="2"/>
      <c r="AK552" s="2"/>
      <c r="AL552" s="2"/>
    </row>
    <row r="553" spans="30:38" ht="15.75" customHeight="1" x14ac:dyDescent="0.2">
      <c r="AD553" s="2"/>
      <c r="AE553" s="2"/>
      <c r="AF553" s="2"/>
      <c r="AG553" s="2"/>
      <c r="AH553" s="2"/>
      <c r="AI553" s="2"/>
      <c r="AJ553" s="2"/>
      <c r="AK553" s="2"/>
      <c r="AL553" s="2"/>
    </row>
    <row r="554" spans="30:38" ht="15.75" customHeight="1" x14ac:dyDescent="0.2">
      <c r="AD554" s="2"/>
      <c r="AE554" s="2"/>
      <c r="AF554" s="2"/>
      <c r="AG554" s="2"/>
      <c r="AH554" s="2"/>
      <c r="AI554" s="2"/>
      <c r="AJ554" s="2"/>
      <c r="AK554" s="2"/>
      <c r="AL554" s="2"/>
    </row>
    <row r="555" spans="30:38" ht="15.75" customHeight="1" x14ac:dyDescent="0.2">
      <c r="AD555" s="2"/>
      <c r="AE555" s="2"/>
      <c r="AF555" s="2"/>
      <c r="AG555" s="2"/>
      <c r="AH555" s="2"/>
      <c r="AI555" s="2"/>
      <c r="AJ555" s="2"/>
      <c r="AK555" s="2"/>
      <c r="AL555" s="2"/>
    </row>
    <row r="556" spans="30:38" ht="15.75" customHeight="1" x14ac:dyDescent="0.2">
      <c r="AD556" s="2"/>
      <c r="AE556" s="2"/>
      <c r="AF556" s="2"/>
      <c r="AG556" s="2"/>
      <c r="AH556" s="2"/>
      <c r="AI556" s="2"/>
      <c r="AJ556" s="2"/>
      <c r="AK556" s="2"/>
      <c r="AL556" s="2"/>
    </row>
    <row r="557" spans="30:38" ht="15.75" customHeight="1" x14ac:dyDescent="0.2">
      <c r="AD557" s="2"/>
      <c r="AE557" s="2"/>
      <c r="AF557" s="2"/>
      <c r="AG557" s="2"/>
      <c r="AH557" s="2"/>
      <c r="AI557" s="2"/>
      <c r="AJ557" s="2"/>
      <c r="AK557" s="2"/>
      <c r="AL557" s="2"/>
    </row>
    <row r="558" spans="30:38" ht="15.75" customHeight="1" x14ac:dyDescent="0.2">
      <c r="AD558" s="2"/>
      <c r="AE558" s="2"/>
      <c r="AF558" s="2"/>
      <c r="AG558" s="2"/>
      <c r="AH558" s="2"/>
      <c r="AI558" s="2"/>
      <c r="AJ558" s="2"/>
      <c r="AK558" s="2"/>
      <c r="AL558" s="2"/>
    </row>
    <row r="559" spans="30:38" ht="15.75" customHeight="1" x14ac:dyDescent="0.2">
      <c r="AD559" s="2"/>
      <c r="AE559" s="2"/>
      <c r="AF559" s="2"/>
      <c r="AG559" s="2"/>
      <c r="AH559" s="2"/>
      <c r="AI559" s="2"/>
      <c r="AJ559" s="2"/>
      <c r="AK559" s="2"/>
      <c r="AL559" s="2"/>
    </row>
    <row r="560" spans="30:38" ht="15.75" customHeight="1" x14ac:dyDescent="0.2">
      <c r="AD560" s="2"/>
      <c r="AE560" s="2"/>
      <c r="AF560" s="2"/>
      <c r="AG560" s="2"/>
      <c r="AH560" s="2"/>
      <c r="AI560" s="2"/>
      <c r="AJ560" s="2"/>
      <c r="AK560" s="2"/>
      <c r="AL560" s="2"/>
    </row>
    <row r="561" spans="30:38" ht="15.75" customHeight="1" x14ac:dyDescent="0.2">
      <c r="AD561" s="2"/>
      <c r="AE561" s="2"/>
      <c r="AF561" s="2"/>
      <c r="AG561" s="2"/>
      <c r="AH561" s="2"/>
      <c r="AI561" s="2"/>
      <c r="AJ561" s="2"/>
      <c r="AK561" s="2"/>
      <c r="AL561" s="2"/>
    </row>
    <row r="562" spans="30:38" ht="15.75" customHeight="1" x14ac:dyDescent="0.2">
      <c r="AD562" s="2"/>
      <c r="AE562" s="2"/>
      <c r="AF562" s="2"/>
      <c r="AG562" s="2"/>
      <c r="AH562" s="2"/>
      <c r="AI562" s="2"/>
      <c r="AJ562" s="2"/>
      <c r="AK562" s="2"/>
      <c r="AL562" s="2"/>
    </row>
    <row r="563" spans="30:38" ht="15.75" customHeight="1" x14ac:dyDescent="0.2">
      <c r="AD563" s="2"/>
      <c r="AE563" s="2"/>
      <c r="AF563" s="2"/>
      <c r="AG563" s="2"/>
      <c r="AH563" s="2"/>
      <c r="AI563" s="2"/>
      <c r="AJ563" s="2"/>
      <c r="AK563" s="2"/>
      <c r="AL563" s="2"/>
    </row>
    <row r="564" spans="30:38" ht="15.75" customHeight="1" x14ac:dyDescent="0.2">
      <c r="AD564" s="2"/>
      <c r="AE564" s="2"/>
      <c r="AF564" s="2"/>
      <c r="AG564" s="2"/>
      <c r="AH564" s="2"/>
      <c r="AI564" s="2"/>
      <c r="AJ564" s="2"/>
      <c r="AK564" s="2"/>
      <c r="AL564" s="2"/>
    </row>
    <row r="565" spans="30:38" ht="15.75" customHeight="1" x14ac:dyDescent="0.2">
      <c r="AD565" s="2"/>
      <c r="AE565" s="2"/>
      <c r="AF565" s="2"/>
      <c r="AG565" s="2"/>
      <c r="AH565" s="2"/>
      <c r="AI565" s="2"/>
      <c r="AJ565" s="2"/>
      <c r="AK565" s="2"/>
      <c r="AL565" s="2"/>
    </row>
    <row r="566" spans="30:38" ht="15.75" customHeight="1" x14ac:dyDescent="0.2"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30:38" ht="15.75" customHeight="1" x14ac:dyDescent="0.2">
      <c r="AD567" s="2"/>
      <c r="AE567" s="2"/>
      <c r="AF567" s="2"/>
      <c r="AG567" s="2"/>
      <c r="AH567" s="2"/>
      <c r="AI567" s="2"/>
      <c r="AJ567" s="2"/>
      <c r="AK567" s="2"/>
      <c r="AL567" s="2"/>
    </row>
    <row r="568" spans="30:38" ht="15.75" customHeight="1" x14ac:dyDescent="0.2">
      <c r="AD568" s="2"/>
      <c r="AE568" s="2"/>
      <c r="AF568" s="2"/>
      <c r="AG568" s="2"/>
      <c r="AH568" s="2"/>
      <c r="AI568" s="2"/>
      <c r="AJ568" s="2"/>
      <c r="AK568" s="2"/>
      <c r="AL568" s="2"/>
    </row>
    <row r="569" spans="30:38" ht="15.75" customHeight="1" x14ac:dyDescent="0.2">
      <c r="AD569" s="2"/>
      <c r="AE569" s="2"/>
      <c r="AF569" s="2"/>
      <c r="AG569" s="2"/>
      <c r="AH569" s="2"/>
      <c r="AI569" s="2"/>
      <c r="AJ569" s="2"/>
      <c r="AK569" s="2"/>
      <c r="AL569" s="2"/>
    </row>
    <row r="570" spans="30:38" ht="15.75" customHeight="1" x14ac:dyDescent="0.2">
      <c r="AD570" s="2"/>
      <c r="AE570" s="2"/>
      <c r="AF570" s="2"/>
      <c r="AG570" s="2"/>
      <c r="AH570" s="2"/>
      <c r="AI570" s="2"/>
      <c r="AJ570" s="2"/>
      <c r="AK570" s="2"/>
      <c r="AL570" s="2"/>
    </row>
    <row r="571" spans="30:38" ht="15.75" customHeight="1" x14ac:dyDescent="0.2">
      <c r="AD571" s="2"/>
      <c r="AE571" s="2"/>
      <c r="AF571" s="2"/>
      <c r="AG571" s="2"/>
      <c r="AH571" s="2"/>
      <c r="AI571" s="2"/>
      <c r="AJ571" s="2"/>
      <c r="AK571" s="2"/>
      <c r="AL571" s="2"/>
    </row>
    <row r="572" spans="30:38" ht="15.75" customHeight="1" x14ac:dyDescent="0.2">
      <c r="AD572" s="2"/>
      <c r="AE572" s="2"/>
      <c r="AF572" s="2"/>
      <c r="AG572" s="2"/>
      <c r="AH572" s="2"/>
      <c r="AI572" s="2"/>
      <c r="AJ572" s="2"/>
      <c r="AK572" s="2"/>
      <c r="AL572" s="2"/>
    </row>
    <row r="573" spans="30:38" ht="15.75" customHeight="1" x14ac:dyDescent="0.2">
      <c r="AD573" s="2"/>
      <c r="AE573" s="2"/>
      <c r="AF573" s="2"/>
      <c r="AG573" s="2"/>
      <c r="AH573" s="2"/>
      <c r="AI573" s="2"/>
      <c r="AJ573" s="2"/>
      <c r="AK573" s="2"/>
      <c r="AL573" s="2"/>
    </row>
    <row r="574" spans="30:38" ht="15.75" customHeight="1" x14ac:dyDescent="0.2">
      <c r="AD574" s="2"/>
      <c r="AE574" s="2"/>
      <c r="AF574" s="2"/>
      <c r="AG574" s="2"/>
      <c r="AH574" s="2"/>
      <c r="AI574" s="2"/>
      <c r="AJ574" s="2"/>
      <c r="AK574" s="2"/>
      <c r="AL574" s="2"/>
    </row>
    <row r="575" spans="30:38" ht="15.75" customHeight="1" x14ac:dyDescent="0.2">
      <c r="AD575" s="2"/>
      <c r="AE575" s="2"/>
      <c r="AF575" s="2"/>
      <c r="AG575" s="2"/>
      <c r="AH575" s="2"/>
      <c r="AI575" s="2"/>
      <c r="AJ575" s="2"/>
      <c r="AK575" s="2"/>
      <c r="AL575" s="2"/>
    </row>
    <row r="576" spans="30:38" ht="15.75" customHeight="1" x14ac:dyDescent="0.2">
      <c r="AD576" s="2"/>
      <c r="AE576" s="2"/>
      <c r="AF576" s="2"/>
      <c r="AG576" s="2"/>
      <c r="AH576" s="2"/>
      <c r="AI576" s="2"/>
      <c r="AJ576" s="2"/>
      <c r="AK576" s="2"/>
      <c r="AL576" s="2"/>
    </row>
    <row r="577" spans="30:38" ht="15.75" customHeight="1" x14ac:dyDescent="0.2">
      <c r="AD577" s="2"/>
      <c r="AE577" s="2"/>
      <c r="AF577" s="2"/>
      <c r="AG577" s="2"/>
      <c r="AH577" s="2"/>
      <c r="AI577" s="2"/>
      <c r="AJ577" s="2"/>
      <c r="AK577" s="2"/>
      <c r="AL577" s="2"/>
    </row>
    <row r="578" spans="30:38" ht="15.75" customHeight="1" x14ac:dyDescent="0.2">
      <c r="AD578" s="2"/>
      <c r="AE578" s="2"/>
      <c r="AF578" s="2"/>
      <c r="AG578" s="2"/>
      <c r="AH578" s="2"/>
      <c r="AI578" s="2"/>
      <c r="AJ578" s="2"/>
      <c r="AK578" s="2"/>
      <c r="AL578" s="2"/>
    </row>
    <row r="579" spans="30:38" ht="15.75" customHeight="1" x14ac:dyDescent="0.2">
      <c r="AD579" s="2"/>
      <c r="AE579" s="2"/>
      <c r="AF579" s="2"/>
      <c r="AG579" s="2"/>
      <c r="AH579" s="2"/>
      <c r="AI579" s="2"/>
      <c r="AJ579" s="2"/>
      <c r="AK579" s="2"/>
      <c r="AL579" s="2"/>
    </row>
    <row r="580" spans="30:38" ht="15.75" customHeight="1" x14ac:dyDescent="0.2">
      <c r="AD580" s="2"/>
      <c r="AE580" s="2"/>
      <c r="AF580" s="2"/>
      <c r="AG580" s="2"/>
      <c r="AH580" s="2"/>
      <c r="AI580" s="2"/>
      <c r="AJ580" s="2"/>
      <c r="AK580" s="2"/>
      <c r="AL580" s="2"/>
    </row>
    <row r="581" spans="30:38" ht="15.75" customHeight="1" x14ac:dyDescent="0.2">
      <c r="AD581" s="2"/>
      <c r="AE581" s="2"/>
      <c r="AF581" s="2"/>
      <c r="AG581" s="2"/>
      <c r="AH581" s="2"/>
      <c r="AI581" s="2"/>
      <c r="AJ581" s="2"/>
      <c r="AK581" s="2"/>
      <c r="AL581" s="2"/>
    </row>
    <row r="582" spans="30:38" ht="15.75" customHeight="1" x14ac:dyDescent="0.2">
      <c r="AD582" s="2"/>
      <c r="AE582" s="2"/>
      <c r="AF582" s="2"/>
      <c r="AG582" s="2"/>
      <c r="AH582" s="2"/>
      <c r="AI582" s="2"/>
      <c r="AJ582" s="2"/>
      <c r="AK582" s="2"/>
      <c r="AL582" s="2"/>
    </row>
    <row r="583" spans="30:38" ht="15.75" customHeight="1" x14ac:dyDescent="0.2">
      <c r="AD583" s="2"/>
      <c r="AE583" s="2"/>
      <c r="AF583" s="2"/>
      <c r="AG583" s="2"/>
      <c r="AH583" s="2"/>
      <c r="AI583" s="2"/>
      <c r="AJ583" s="2"/>
      <c r="AK583" s="2"/>
      <c r="AL583" s="2"/>
    </row>
    <row r="584" spans="30:38" ht="15.75" customHeight="1" x14ac:dyDescent="0.2">
      <c r="AD584" s="2"/>
      <c r="AE584" s="2"/>
      <c r="AF584" s="2"/>
      <c r="AG584" s="2"/>
      <c r="AH584" s="2"/>
      <c r="AI584" s="2"/>
      <c r="AJ584" s="2"/>
      <c r="AK584" s="2"/>
      <c r="AL584" s="2"/>
    </row>
    <row r="585" spans="30:38" ht="15.75" customHeight="1" x14ac:dyDescent="0.2">
      <c r="AD585" s="2"/>
      <c r="AE585" s="2"/>
      <c r="AF585" s="2"/>
      <c r="AG585" s="2"/>
      <c r="AH585" s="2"/>
      <c r="AI585" s="2"/>
      <c r="AJ585" s="2"/>
      <c r="AK585" s="2"/>
      <c r="AL585" s="2"/>
    </row>
    <row r="586" spans="30:38" ht="15.75" customHeight="1" x14ac:dyDescent="0.2">
      <c r="AD586" s="2"/>
      <c r="AE586" s="2"/>
      <c r="AF586" s="2"/>
      <c r="AG586" s="2"/>
      <c r="AH586" s="2"/>
      <c r="AI586" s="2"/>
      <c r="AJ586" s="2"/>
      <c r="AK586" s="2"/>
      <c r="AL586" s="2"/>
    </row>
    <row r="587" spans="30:38" ht="15.75" customHeight="1" x14ac:dyDescent="0.2">
      <c r="AD587" s="2"/>
      <c r="AE587" s="2"/>
      <c r="AF587" s="2"/>
      <c r="AG587" s="2"/>
      <c r="AH587" s="2"/>
      <c r="AI587" s="2"/>
      <c r="AJ587" s="2"/>
      <c r="AK587" s="2"/>
      <c r="AL587" s="2"/>
    </row>
    <row r="588" spans="30:38" ht="15.75" customHeight="1" x14ac:dyDescent="0.2">
      <c r="AD588" s="2"/>
      <c r="AE588" s="2"/>
      <c r="AF588" s="2"/>
      <c r="AG588" s="2"/>
      <c r="AH588" s="2"/>
      <c r="AI588" s="2"/>
      <c r="AJ588" s="2"/>
      <c r="AK588" s="2"/>
      <c r="AL588" s="2"/>
    </row>
    <row r="589" spans="30:38" ht="15.75" customHeight="1" x14ac:dyDescent="0.2">
      <c r="AD589" s="2"/>
      <c r="AE589" s="2"/>
      <c r="AF589" s="2"/>
      <c r="AG589" s="2"/>
      <c r="AH589" s="2"/>
      <c r="AI589" s="2"/>
      <c r="AJ589" s="2"/>
      <c r="AK589" s="2"/>
      <c r="AL589" s="2"/>
    </row>
    <row r="590" spans="30:38" ht="15.75" customHeight="1" x14ac:dyDescent="0.2">
      <c r="AD590" s="2"/>
      <c r="AE590" s="2"/>
      <c r="AF590" s="2"/>
      <c r="AG590" s="2"/>
      <c r="AH590" s="2"/>
      <c r="AI590" s="2"/>
      <c r="AJ590" s="2"/>
      <c r="AK590" s="2"/>
      <c r="AL590" s="2"/>
    </row>
    <row r="591" spans="30:38" ht="15.75" customHeight="1" x14ac:dyDescent="0.2">
      <c r="AD591" s="2"/>
      <c r="AE591" s="2"/>
      <c r="AF591" s="2"/>
      <c r="AG591" s="2"/>
      <c r="AH591" s="2"/>
      <c r="AI591" s="2"/>
      <c r="AJ591" s="2"/>
      <c r="AK591" s="2"/>
      <c r="AL591" s="2"/>
    </row>
    <row r="592" spans="30:38" ht="15.75" customHeight="1" x14ac:dyDescent="0.2">
      <c r="AD592" s="2"/>
      <c r="AE592" s="2"/>
      <c r="AF592" s="2"/>
      <c r="AG592" s="2"/>
      <c r="AH592" s="2"/>
      <c r="AI592" s="2"/>
      <c r="AJ592" s="2"/>
      <c r="AK592" s="2"/>
      <c r="AL592" s="2"/>
    </row>
    <row r="593" spans="30:38" ht="15.75" customHeight="1" x14ac:dyDescent="0.2">
      <c r="AD593" s="2"/>
      <c r="AE593" s="2"/>
      <c r="AF593" s="2"/>
      <c r="AG593" s="2"/>
      <c r="AH593" s="2"/>
      <c r="AI593" s="2"/>
      <c r="AJ593" s="2"/>
      <c r="AK593" s="2"/>
      <c r="AL593" s="2"/>
    </row>
    <row r="594" spans="30:38" ht="15.75" customHeight="1" x14ac:dyDescent="0.2">
      <c r="AD594" s="2"/>
      <c r="AE594" s="2"/>
      <c r="AF594" s="2"/>
      <c r="AG594" s="2"/>
      <c r="AH594" s="2"/>
      <c r="AI594" s="2"/>
      <c r="AJ594" s="2"/>
      <c r="AK594" s="2"/>
      <c r="AL594" s="2"/>
    </row>
    <row r="595" spans="30:38" ht="15.75" customHeight="1" x14ac:dyDescent="0.2">
      <c r="AD595" s="2"/>
      <c r="AE595" s="2"/>
      <c r="AF595" s="2"/>
      <c r="AG595" s="2"/>
      <c r="AH595" s="2"/>
      <c r="AI595" s="2"/>
      <c r="AJ595" s="2"/>
      <c r="AK595" s="2"/>
      <c r="AL595" s="2"/>
    </row>
    <row r="596" spans="30:38" ht="15.75" customHeight="1" x14ac:dyDescent="0.2">
      <c r="AD596" s="2"/>
      <c r="AE596" s="2"/>
      <c r="AF596" s="2"/>
      <c r="AG596" s="2"/>
      <c r="AH596" s="2"/>
      <c r="AI596" s="2"/>
      <c r="AJ596" s="2"/>
      <c r="AK596" s="2"/>
      <c r="AL596" s="2"/>
    </row>
    <row r="597" spans="30:38" ht="15.75" customHeight="1" x14ac:dyDescent="0.2">
      <c r="AD597" s="2"/>
      <c r="AE597" s="2"/>
      <c r="AF597" s="2"/>
      <c r="AG597" s="2"/>
      <c r="AH597" s="2"/>
      <c r="AI597" s="2"/>
      <c r="AJ597" s="2"/>
      <c r="AK597" s="2"/>
      <c r="AL597" s="2"/>
    </row>
    <row r="598" spans="30:38" ht="15.75" customHeight="1" x14ac:dyDescent="0.2">
      <c r="AD598" s="2"/>
      <c r="AE598" s="2"/>
      <c r="AF598" s="2"/>
      <c r="AG598" s="2"/>
      <c r="AH598" s="2"/>
      <c r="AI598" s="2"/>
      <c r="AJ598" s="2"/>
      <c r="AK598" s="2"/>
      <c r="AL598" s="2"/>
    </row>
    <row r="599" spans="30:38" ht="15.75" customHeight="1" x14ac:dyDescent="0.2">
      <c r="AD599" s="2"/>
      <c r="AE599" s="2"/>
      <c r="AF599" s="2"/>
      <c r="AG599" s="2"/>
      <c r="AH599" s="2"/>
      <c r="AI599" s="2"/>
      <c r="AJ599" s="2"/>
      <c r="AK599" s="2"/>
      <c r="AL599" s="2"/>
    </row>
    <row r="600" spans="30:38" ht="15.75" customHeight="1" x14ac:dyDescent="0.2">
      <c r="AD600" s="2"/>
      <c r="AE600" s="2"/>
      <c r="AF600" s="2"/>
      <c r="AG600" s="2"/>
      <c r="AH600" s="2"/>
      <c r="AI600" s="2"/>
      <c r="AJ600" s="2"/>
      <c r="AK600" s="2"/>
      <c r="AL600" s="2"/>
    </row>
    <row r="601" spans="30:38" ht="15.75" customHeight="1" x14ac:dyDescent="0.2"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30:38" ht="15.75" customHeight="1" x14ac:dyDescent="0.2"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30:38" ht="15.75" customHeight="1" x14ac:dyDescent="0.2">
      <c r="AD603" s="2"/>
      <c r="AE603" s="2"/>
      <c r="AF603" s="2"/>
      <c r="AG603" s="2"/>
      <c r="AH603" s="2"/>
      <c r="AI603" s="2"/>
      <c r="AJ603" s="2"/>
      <c r="AK603" s="2"/>
      <c r="AL603" s="2"/>
    </row>
    <row r="604" spans="30:38" ht="15.75" customHeight="1" x14ac:dyDescent="0.2">
      <c r="AD604" s="2"/>
      <c r="AE604" s="2"/>
      <c r="AF604" s="2"/>
      <c r="AG604" s="2"/>
      <c r="AH604" s="2"/>
      <c r="AI604" s="2"/>
      <c r="AJ604" s="2"/>
      <c r="AK604" s="2"/>
      <c r="AL604" s="2"/>
    </row>
    <row r="605" spans="30:38" ht="15.75" customHeight="1" x14ac:dyDescent="0.2">
      <c r="AD605" s="2"/>
      <c r="AE605" s="2"/>
      <c r="AF605" s="2"/>
      <c r="AG605" s="2"/>
      <c r="AH605" s="2"/>
      <c r="AI605" s="2"/>
      <c r="AJ605" s="2"/>
      <c r="AK605" s="2"/>
      <c r="AL605" s="2"/>
    </row>
    <row r="606" spans="30:38" ht="15.75" customHeight="1" x14ac:dyDescent="0.2">
      <c r="AD606" s="2"/>
      <c r="AE606" s="2"/>
      <c r="AF606" s="2"/>
      <c r="AG606" s="2"/>
      <c r="AH606" s="2"/>
      <c r="AI606" s="2"/>
      <c r="AJ606" s="2"/>
      <c r="AK606" s="2"/>
      <c r="AL606" s="2"/>
    </row>
    <row r="607" spans="30:38" ht="15.75" customHeight="1" x14ac:dyDescent="0.2">
      <c r="AD607" s="2"/>
      <c r="AE607" s="2"/>
      <c r="AF607" s="2"/>
      <c r="AG607" s="2"/>
      <c r="AH607" s="2"/>
      <c r="AI607" s="2"/>
      <c r="AJ607" s="2"/>
      <c r="AK607" s="2"/>
      <c r="AL607" s="2"/>
    </row>
    <row r="608" spans="30:38" ht="15.75" customHeight="1" x14ac:dyDescent="0.2">
      <c r="AD608" s="2"/>
      <c r="AE608" s="2"/>
      <c r="AF608" s="2"/>
      <c r="AG608" s="2"/>
      <c r="AH608" s="2"/>
      <c r="AI608" s="2"/>
      <c r="AJ608" s="2"/>
      <c r="AK608" s="2"/>
      <c r="AL608" s="2"/>
    </row>
    <row r="609" spans="30:38" ht="15.75" customHeight="1" x14ac:dyDescent="0.2">
      <c r="AD609" s="2"/>
      <c r="AE609" s="2"/>
      <c r="AF609" s="2"/>
      <c r="AG609" s="2"/>
      <c r="AH609" s="2"/>
      <c r="AI609" s="2"/>
      <c r="AJ609" s="2"/>
      <c r="AK609" s="2"/>
      <c r="AL609" s="2"/>
    </row>
    <row r="610" spans="30:38" ht="15.75" customHeight="1" x14ac:dyDescent="0.2">
      <c r="AD610" s="2"/>
      <c r="AE610" s="2"/>
      <c r="AF610" s="2"/>
      <c r="AG610" s="2"/>
      <c r="AH610" s="2"/>
      <c r="AI610" s="2"/>
      <c r="AJ610" s="2"/>
      <c r="AK610" s="2"/>
      <c r="AL610" s="2"/>
    </row>
    <row r="611" spans="30:38" ht="15.75" customHeight="1" x14ac:dyDescent="0.2">
      <c r="AD611" s="2"/>
      <c r="AE611" s="2"/>
      <c r="AF611" s="2"/>
      <c r="AG611" s="2"/>
      <c r="AH611" s="2"/>
      <c r="AI611" s="2"/>
      <c r="AJ611" s="2"/>
      <c r="AK611" s="2"/>
      <c r="AL611" s="2"/>
    </row>
    <row r="612" spans="30:38" ht="15.75" customHeight="1" x14ac:dyDescent="0.2">
      <c r="AD612" s="2"/>
      <c r="AE612" s="2"/>
      <c r="AF612" s="2"/>
      <c r="AG612" s="2"/>
      <c r="AH612" s="2"/>
      <c r="AI612" s="2"/>
      <c r="AJ612" s="2"/>
      <c r="AK612" s="2"/>
      <c r="AL612" s="2"/>
    </row>
    <row r="613" spans="30:38" ht="15.75" customHeight="1" x14ac:dyDescent="0.2"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30:38" ht="15.75" customHeight="1" x14ac:dyDescent="0.2">
      <c r="AD614" s="2"/>
      <c r="AE614" s="2"/>
      <c r="AF614" s="2"/>
      <c r="AG614" s="2"/>
      <c r="AH614" s="2"/>
      <c r="AI614" s="2"/>
      <c r="AJ614" s="2"/>
      <c r="AK614" s="2"/>
      <c r="AL614" s="2"/>
    </row>
    <row r="615" spans="30:38" ht="15.75" customHeight="1" x14ac:dyDescent="0.2">
      <c r="AD615" s="2"/>
      <c r="AE615" s="2"/>
      <c r="AF615" s="2"/>
      <c r="AG615" s="2"/>
      <c r="AH615" s="2"/>
      <c r="AI615" s="2"/>
      <c r="AJ615" s="2"/>
      <c r="AK615" s="2"/>
      <c r="AL615" s="2"/>
    </row>
    <row r="616" spans="30:38" ht="15.75" customHeight="1" x14ac:dyDescent="0.2">
      <c r="AD616" s="2"/>
      <c r="AE616" s="2"/>
      <c r="AF616" s="2"/>
      <c r="AG616" s="2"/>
      <c r="AH616" s="2"/>
      <c r="AI616" s="2"/>
      <c r="AJ616" s="2"/>
      <c r="AK616" s="2"/>
      <c r="AL616" s="2"/>
    </row>
    <row r="617" spans="30:38" ht="15.75" customHeight="1" x14ac:dyDescent="0.2">
      <c r="AD617" s="2"/>
      <c r="AE617" s="2"/>
      <c r="AF617" s="2"/>
      <c r="AG617" s="2"/>
      <c r="AH617" s="2"/>
      <c r="AI617" s="2"/>
      <c r="AJ617" s="2"/>
      <c r="AK617" s="2"/>
      <c r="AL617" s="2"/>
    </row>
    <row r="618" spans="30:38" ht="15.75" customHeight="1" x14ac:dyDescent="0.2">
      <c r="AD618" s="2"/>
      <c r="AE618" s="2"/>
      <c r="AF618" s="2"/>
      <c r="AG618" s="2"/>
      <c r="AH618" s="2"/>
      <c r="AI618" s="2"/>
      <c r="AJ618" s="2"/>
      <c r="AK618" s="2"/>
      <c r="AL618" s="2"/>
    </row>
    <row r="619" spans="30:38" ht="15.75" customHeight="1" x14ac:dyDescent="0.2">
      <c r="AD619" s="2"/>
      <c r="AE619" s="2"/>
      <c r="AF619" s="2"/>
      <c r="AG619" s="2"/>
      <c r="AH619" s="2"/>
      <c r="AI619" s="2"/>
      <c r="AJ619" s="2"/>
      <c r="AK619" s="2"/>
      <c r="AL619" s="2"/>
    </row>
    <row r="620" spans="30:38" ht="15.75" customHeight="1" x14ac:dyDescent="0.2">
      <c r="AD620" s="2"/>
      <c r="AE620" s="2"/>
      <c r="AF620" s="2"/>
      <c r="AG620" s="2"/>
      <c r="AH620" s="2"/>
      <c r="AI620" s="2"/>
      <c r="AJ620" s="2"/>
      <c r="AK620" s="2"/>
      <c r="AL620" s="2"/>
    </row>
    <row r="621" spans="30:38" ht="15.75" customHeight="1" x14ac:dyDescent="0.2">
      <c r="AD621" s="2"/>
      <c r="AE621" s="2"/>
      <c r="AF621" s="2"/>
      <c r="AG621" s="2"/>
      <c r="AH621" s="2"/>
      <c r="AI621" s="2"/>
      <c r="AJ621" s="2"/>
      <c r="AK621" s="2"/>
      <c r="AL621" s="2"/>
    </row>
    <row r="622" spans="30:38" ht="15.75" customHeight="1" x14ac:dyDescent="0.2">
      <c r="AD622" s="2"/>
      <c r="AE622" s="2"/>
      <c r="AF622" s="2"/>
      <c r="AG622" s="2"/>
      <c r="AH622" s="2"/>
      <c r="AI622" s="2"/>
      <c r="AJ622" s="2"/>
      <c r="AK622" s="2"/>
      <c r="AL622" s="2"/>
    </row>
    <row r="623" spans="30:38" ht="15.75" customHeight="1" x14ac:dyDescent="0.2">
      <c r="AD623" s="2"/>
      <c r="AE623" s="2"/>
      <c r="AF623" s="2"/>
      <c r="AG623" s="2"/>
      <c r="AH623" s="2"/>
      <c r="AI623" s="2"/>
      <c r="AJ623" s="2"/>
      <c r="AK623" s="2"/>
      <c r="AL623" s="2"/>
    </row>
    <row r="624" spans="30:38" ht="15.75" customHeight="1" x14ac:dyDescent="0.2">
      <c r="AD624" s="2"/>
      <c r="AE624" s="2"/>
      <c r="AF624" s="2"/>
      <c r="AG624" s="2"/>
      <c r="AH624" s="2"/>
      <c r="AI624" s="2"/>
      <c r="AJ624" s="2"/>
      <c r="AK624" s="2"/>
      <c r="AL624" s="2"/>
    </row>
    <row r="625" spans="30:38" ht="15.75" customHeight="1" x14ac:dyDescent="0.2">
      <c r="AD625" s="2"/>
      <c r="AE625" s="2"/>
      <c r="AF625" s="2"/>
      <c r="AG625" s="2"/>
      <c r="AH625" s="2"/>
      <c r="AI625" s="2"/>
      <c r="AJ625" s="2"/>
      <c r="AK625" s="2"/>
      <c r="AL625" s="2"/>
    </row>
    <row r="626" spans="30:38" ht="15.75" customHeight="1" x14ac:dyDescent="0.2">
      <c r="AD626" s="2"/>
      <c r="AE626" s="2"/>
      <c r="AF626" s="2"/>
      <c r="AG626" s="2"/>
      <c r="AH626" s="2"/>
      <c r="AI626" s="2"/>
      <c r="AJ626" s="2"/>
      <c r="AK626" s="2"/>
      <c r="AL626" s="2"/>
    </row>
    <row r="627" spans="30:38" ht="15.75" customHeight="1" x14ac:dyDescent="0.2">
      <c r="AD627" s="2"/>
      <c r="AE627" s="2"/>
      <c r="AF627" s="2"/>
      <c r="AG627" s="2"/>
      <c r="AH627" s="2"/>
      <c r="AI627" s="2"/>
      <c r="AJ627" s="2"/>
      <c r="AK627" s="2"/>
      <c r="AL627" s="2"/>
    </row>
    <row r="628" spans="30:38" ht="15.75" customHeight="1" x14ac:dyDescent="0.2">
      <c r="AD628" s="2"/>
      <c r="AE628" s="2"/>
      <c r="AF628" s="2"/>
      <c r="AG628" s="2"/>
      <c r="AH628" s="2"/>
      <c r="AI628" s="2"/>
      <c r="AJ628" s="2"/>
      <c r="AK628" s="2"/>
      <c r="AL628" s="2"/>
    </row>
    <row r="629" spans="30:38" ht="15.75" customHeight="1" x14ac:dyDescent="0.2">
      <c r="AD629" s="2"/>
      <c r="AE629" s="2"/>
      <c r="AF629" s="2"/>
      <c r="AG629" s="2"/>
      <c r="AH629" s="2"/>
      <c r="AI629" s="2"/>
      <c r="AJ629" s="2"/>
      <c r="AK629" s="2"/>
      <c r="AL629" s="2"/>
    </row>
    <row r="630" spans="30:38" ht="15.75" customHeight="1" x14ac:dyDescent="0.2">
      <c r="AD630" s="2"/>
      <c r="AE630" s="2"/>
      <c r="AF630" s="2"/>
      <c r="AG630" s="2"/>
      <c r="AH630" s="2"/>
      <c r="AI630" s="2"/>
      <c r="AJ630" s="2"/>
      <c r="AK630" s="2"/>
      <c r="AL630" s="2"/>
    </row>
    <row r="631" spans="30:38" ht="15.75" customHeight="1" x14ac:dyDescent="0.2">
      <c r="AD631" s="2"/>
      <c r="AE631" s="2"/>
      <c r="AF631" s="2"/>
      <c r="AG631" s="2"/>
      <c r="AH631" s="2"/>
      <c r="AI631" s="2"/>
      <c r="AJ631" s="2"/>
      <c r="AK631" s="2"/>
      <c r="AL631" s="2"/>
    </row>
    <row r="632" spans="30:38" ht="15.75" customHeight="1" x14ac:dyDescent="0.2">
      <c r="AD632" s="2"/>
      <c r="AE632" s="2"/>
      <c r="AF632" s="2"/>
      <c r="AG632" s="2"/>
      <c r="AH632" s="2"/>
      <c r="AI632" s="2"/>
      <c r="AJ632" s="2"/>
      <c r="AK632" s="2"/>
      <c r="AL632" s="2"/>
    </row>
    <row r="633" spans="30:38" ht="15.75" customHeight="1" x14ac:dyDescent="0.2">
      <c r="AD633" s="2"/>
      <c r="AE633" s="2"/>
      <c r="AF633" s="2"/>
      <c r="AG633" s="2"/>
      <c r="AH633" s="2"/>
      <c r="AI633" s="2"/>
      <c r="AJ633" s="2"/>
      <c r="AK633" s="2"/>
      <c r="AL633" s="2"/>
    </row>
    <row r="634" spans="30:38" ht="15.75" customHeight="1" x14ac:dyDescent="0.2">
      <c r="AD634" s="2"/>
      <c r="AE634" s="2"/>
      <c r="AF634" s="2"/>
      <c r="AG634" s="2"/>
      <c r="AH634" s="2"/>
      <c r="AI634" s="2"/>
      <c r="AJ634" s="2"/>
      <c r="AK634" s="2"/>
      <c r="AL634" s="2"/>
    </row>
    <row r="635" spans="30:38" ht="15.75" customHeight="1" x14ac:dyDescent="0.2">
      <c r="AD635" s="2"/>
      <c r="AE635" s="2"/>
      <c r="AF635" s="2"/>
      <c r="AG635" s="2"/>
      <c r="AH635" s="2"/>
      <c r="AI635" s="2"/>
      <c r="AJ635" s="2"/>
      <c r="AK635" s="2"/>
      <c r="AL635" s="2"/>
    </row>
    <row r="636" spans="30:38" ht="15.75" customHeight="1" x14ac:dyDescent="0.2">
      <c r="AD636" s="2"/>
      <c r="AE636" s="2"/>
      <c r="AF636" s="2"/>
      <c r="AG636" s="2"/>
      <c r="AH636" s="2"/>
      <c r="AI636" s="2"/>
      <c r="AJ636" s="2"/>
      <c r="AK636" s="2"/>
      <c r="AL636" s="2"/>
    </row>
    <row r="637" spans="30:38" ht="15.75" customHeight="1" x14ac:dyDescent="0.2">
      <c r="AD637" s="2"/>
      <c r="AE637" s="2"/>
      <c r="AF637" s="2"/>
      <c r="AG637" s="2"/>
      <c r="AH637" s="2"/>
      <c r="AI637" s="2"/>
      <c r="AJ637" s="2"/>
      <c r="AK637" s="2"/>
      <c r="AL637" s="2"/>
    </row>
    <row r="638" spans="30:38" ht="15.75" customHeight="1" x14ac:dyDescent="0.2">
      <c r="AD638" s="2"/>
      <c r="AE638" s="2"/>
      <c r="AF638" s="2"/>
      <c r="AG638" s="2"/>
      <c r="AH638" s="2"/>
      <c r="AI638" s="2"/>
      <c r="AJ638" s="2"/>
      <c r="AK638" s="2"/>
      <c r="AL638" s="2"/>
    </row>
    <row r="639" spans="30:38" ht="15.75" customHeight="1" x14ac:dyDescent="0.2">
      <c r="AD639" s="2"/>
      <c r="AE639" s="2"/>
      <c r="AF639" s="2"/>
      <c r="AG639" s="2"/>
      <c r="AH639" s="2"/>
      <c r="AI639" s="2"/>
      <c r="AJ639" s="2"/>
      <c r="AK639" s="2"/>
      <c r="AL639" s="2"/>
    </row>
    <row r="640" spans="30:38" ht="15.75" customHeight="1" x14ac:dyDescent="0.2">
      <c r="AD640" s="2"/>
      <c r="AE640" s="2"/>
      <c r="AF640" s="2"/>
      <c r="AG640" s="2"/>
      <c r="AH640" s="2"/>
      <c r="AI640" s="2"/>
      <c r="AJ640" s="2"/>
      <c r="AK640" s="2"/>
      <c r="AL640" s="2"/>
    </row>
    <row r="641" spans="30:38" ht="15.75" customHeight="1" x14ac:dyDescent="0.2">
      <c r="AD641" s="2"/>
      <c r="AE641" s="2"/>
      <c r="AF641" s="2"/>
      <c r="AG641" s="2"/>
      <c r="AH641" s="2"/>
      <c r="AI641" s="2"/>
      <c r="AJ641" s="2"/>
      <c r="AK641" s="2"/>
      <c r="AL641" s="2"/>
    </row>
    <row r="642" spans="30:38" ht="15.75" customHeight="1" x14ac:dyDescent="0.2">
      <c r="AD642" s="2"/>
      <c r="AE642" s="2"/>
      <c r="AF642" s="2"/>
      <c r="AG642" s="2"/>
      <c r="AH642" s="2"/>
      <c r="AI642" s="2"/>
      <c r="AJ642" s="2"/>
      <c r="AK642" s="2"/>
      <c r="AL642" s="2"/>
    </row>
    <row r="643" spans="30:38" ht="15.75" customHeight="1" x14ac:dyDescent="0.2">
      <c r="AD643" s="2"/>
      <c r="AE643" s="2"/>
      <c r="AF643" s="2"/>
      <c r="AG643" s="2"/>
      <c r="AH643" s="2"/>
      <c r="AI643" s="2"/>
      <c r="AJ643" s="2"/>
      <c r="AK643" s="2"/>
      <c r="AL643" s="2"/>
    </row>
    <row r="644" spans="30:38" ht="15.75" customHeight="1" x14ac:dyDescent="0.2">
      <c r="AD644" s="2"/>
      <c r="AE644" s="2"/>
      <c r="AF644" s="2"/>
      <c r="AG644" s="2"/>
      <c r="AH644" s="2"/>
      <c r="AI644" s="2"/>
      <c r="AJ644" s="2"/>
      <c r="AK644" s="2"/>
      <c r="AL644" s="2"/>
    </row>
    <row r="645" spans="30:38" ht="15.75" customHeight="1" x14ac:dyDescent="0.2">
      <c r="AD645" s="2"/>
      <c r="AE645" s="2"/>
      <c r="AF645" s="2"/>
      <c r="AG645" s="2"/>
      <c r="AH645" s="2"/>
      <c r="AI645" s="2"/>
      <c r="AJ645" s="2"/>
      <c r="AK645" s="2"/>
      <c r="AL645" s="2"/>
    </row>
    <row r="646" spans="30:38" ht="15.75" customHeight="1" x14ac:dyDescent="0.2">
      <c r="AD646" s="2"/>
      <c r="AE646" s="2"/>
      <c r="AF646" s="2"/>
      <c r="AG646" s="2"/>
      <c r="AH646" s="2"/>
      <c r="AI646" s="2"/>
      <c r="AJ646" s="2"/>
      <c r="AK646" s="2"/>
      <c r="AL646" s="2"/>
    </row>
    <row r="647" spans="30:38" ht="15.75" customHeight="1" x14ac:dyDescent="0.2">
      <c r="AD647" s="2"/>
      <c r="AE647" s="2"/>
      <c r="AF647" s="2"/>
      <c r="AG647" s="2"/>
      <c r="AH647" s="2"/>
      <c r="AI647" s="2"/>
      <c r="AJ647" s="2"/>
      <c r="AK647" s="2"/>
      <c r="AL647" s="2"/>
    </row>
    <row r="648" spans="30:38" ht="15.75" customHeight="1" x14ac:dyDescent="0.2">
      <c r="AD648" s="2"/>
      <c r="AE648" s="2"/>
      <c r="AF648" s="2"/>
      <c r="AG648" s="2"/>
      <c r="AH648" s="2"/>
      <c r="AI648" s="2"/>
      <c r="AJ648" s="2"/>
      <c r="AK648" s="2"/>
      <c r="AL648" s="2"/>
    </row>
    <row r="649" spans="30:38" ht="15.75" customHeight="1" x14ac:dyDescent="0.2">
      <c r="AD649" s="2"/>
      <c r="AE649" s="2"/>
      <c r="AF649" s="2"/>
      <c r="AG649" s="2"/>
      <c r="AH649" s="2"/>
      <c r="AI649" s="2"/>
      <c r="AJ649" s="2"/>
      <c r="AK649" s="2"/>
      <c r="AL649" s="2"/>
    </row>
    <row r="650" spans="30:38" ht="15.75" customHeight="1" x14ac:dyDescent="0.2">
      <c r="AD650" s="2"/>
      <c r="AE650" s="2"/>
      <c r="AF650" s="2"/>
      <c r="AG650" s="2"/>
      <c r="AH650" s="2"/>
      <c r="AI650" s="2"/>
      <c r="AJ650" s="2"/>
      <c r="AK650" s="2"/>
      <c r="AL650" s="2"/>
    </row>
    <row r="651" spans="30:38" ht="15.75" customHeight="1" x14ac:dyDescent="0.2">
      <c r="AD651" s="2"/>
      <c r="AE651" s="2"/>
      <c r="AF651" s="2"/>
      <c r="AG651" s="2"/>
      <c r="AH651" s="2"/>
      <c r="AI651" s="2"/>
      <c r="AJ651" s="2"/>
      <c r="AK651" s="2"/>
      <c r="AL651" s="2"/>
    </row>
    <row r="652" spans="30:38" ht="15.75" customHeight="1" x14ac:dyDescent="0.2">
      <c r="AD652" s="2"/>
      <c r="AE652" s="2"/>
      <c r="AF652" s="2"/>
      <c r="AG652" s="2"/>
      <c r="AH652" s="2"/>
      <c r="AI652" s="2"/>
      <c r="AJ652" s="2"/>
      <c r="AK652" s="2"/>
      <c r="AL652" s="2"/>
    </row>
    <row r="653" spans="30:38" ht="15.75" customHeight="1" x14ac:dyDescent="0.2">
      <c r="AD653" s="2"/>
      <c r="AE653" s="2"/>
      <c r="AF653" s="2"/>
      <c r="AG653" s="2"/>
      <c r="AH653" s="2"/>
      <c r="AI653" s="2"/>
      <c r="AJ653" s="2"/>
      <c r="AK653" s="2"/>
      <c r="AL653" s="2"/>
    </row>
    <row r="654" spans="30:38" ht="15.75" customHeight="1" x14ac:dyDescent="0.2">
      <c r="AD654" s="2"/>
      <c r="AE654" s="2"/>
      <c r="AF654" s="2"/>
      <c r="AG654" s="2"/>
      <c r="AH654" s="2"/>
      <c r="AI654" s="2"/>
      <c r="AJ654" s="2"/>
      <c r="AK654" s="2"/>
      <c r="AL654" s="2"/>
    </row>
    <row r="655" spans="30:38" ht="15.75" customHeight="1" x14ac:dyDescent="0.2">
      <c r="AD655" s="2"/>
      <c r="AE655" s="2"/>
      <c r="AF655" s="2"/>
      <c r="AG655" s="2"/>
      <c r="AH655" s="2"/>
      <c r="AI655" s="2"/>
      <c r="AJ655" s="2"/>
      <c r="AK655" s="2"/>
      <c r="AL655" s="2"/>
    </row>
    <row r="656" spans="30:38" ht="15.75" customHeight="1" x14ac:dyDescent="0.2">
      <c r="AD656" s="2"/>
      <c r="AE656" s="2"/>
      <c r="AF656" s="2"/>
      <c r="AG656" s="2"/>
      <c r="AH656" s="2"/>
      <c r="AI656" s="2"/>
      <c r="AJ656" s="2"/>
      <c r="AK656" s="2"/>
      <c r="AL656" s="2"/>
    </row>
    <row r="657" spans="30:38" ht="15.75" customHeight="1" x14ac:dyDescent="0.2">
      <c r="AD657" s="2"/>
      <c r="AE657" s="2"/>
      <c r="AF657" s="2"/>
      <c r="AG657" s="2"/>
      <c r="AH657" s="2"/>
      <c r="AI657" s="2"/>
      <c r="AJ657" s="2"/>
      <c r="AK657" s="2"/>
      <c r="AL657" s="2"/>
    </row>
    <row r="658" spans="30:38" ht="15.75" customHeight="1" x14ac:dyDescent="0.2">
      <c r="AD658" s="2"/>
      <c r="AE658" s="2"/>
      <c r="AF658" s="2"/>
      <c r="AG658" s="2"/>
      <c r="AH658" s="2"/>
      <c r="AI658" s="2"/>
      <c r="AJ658" s="2"/>
      <c r="AK658" s="2"/>
      <c r="AL658" s="2"/>
    </row>
    <row r="659" spans="30:38" ht="15.75" customHeight="1" x14ac:dyDescent="0.2">
      <c r="AD659" s="2"/>
      <c r="AE659" s="2"/>
      <c r="AF659" s="2"/>
      <c r="AG659" s="2"/>
      <c r="AH659" s="2"/>
      <c r="AI659" s="2"/>
      <c r="AJ659" s="2"/>
      <c r="AK659" s="2"/>
      <c r="AL659" s="2"/>
    </row>
    <row r="660" spans="30:38" ht="15.75" customHeight="1" x14ac:dyDescent="0.2">
      <c r="AD660" s="2"/>
      <c r="AE660" s="2"/>
      <c r="AF660" s="2"/>
      <c r="AG660" s="2"/>
      <c r="AH660" s="2"/>
      <c r="AI660" s="2"/>
      <c r="AJ660" s="2"/>
      <c r="AK660" s="2"/>
      <c r="AL660" s="2"/>
    </row>
    <row r="661" spans="30:38" ht="15.75" customHeight="1" x14ac:dyDescent="0.2">
      <c r="AD661" s="2"/>
      <c r="AE661" s="2"/>
      <c r="AF661" s="2"/>
      <c r="AG661" s="2"/>
      <c r="AH661" s="2"/>
      <c r="AI661" s="2"/>
      <c r="AJ661" s="2"/>
      <c r="AK661" s="2"/>
      <c r="AL661" s="2"/>
    </row>
    <row r="662" spans="30:38" ht="15.75" customHeight="1" x14ac:dyDescent="0.2">
      <c r="AD662" s="2"/>
      <c r="AE662" s="2"/>
      <c r="AF662" s="2"/>
      <c r="AG662" s="2"/>
      <c r="AH662" s="2"/>
      <c r="AI662" s="2"/>
      <c r="AJ662" s="2"/>
      <c r="AK662" s="2"/>
      <c r="AL662" s="2"/>
    </row>
    <row r="663" spans="30:38" ht="15.75" customHeight="1" x14ac:dyDescent="0.2">
      <c r="AD663" s="2"/>
      <c r="AE663" s="2"/>
      <c r="AF663" s="2"/>
      <c r="AG663" s="2"/>
      <c r="AH663" s="2"/>
      <c r="AI663" s="2"/>
      <c r="AJ663" s="2"/>
      <c r="AK663" s="2"/>
      <c r="AL663" s="2"/>
    </row>
    <row r="664" spans="30:38" ht="15.75" customHeight="1" x14ac:dyDescent="0.2">
      <c r="AD664" s="2"/>
      <c r="AE664" s="2"/>
      <c r="AF664" s="2"/>
      <c r="AG664" s="2"/>
      <c r="AH664" s="2"/>
      <c r="AI664" s="2"/>
      <c r="AJ664" s="2"/>
      <c r="AK664" s="2"/>
      <c r="AL664" s="2"/>
    </row>
    <row r="665" spans="30:38" ht="15.75" customHeight="1" x14ac:dyDescent="0.2">
      <c r="AD665" s="2"/>
      <c r="AE665" s="2"/>
      <c r="AF665" s="2"/>
      <c r="AG665" s="2"/>
      <c r="AH665" s="2"/>
      <c r="AI665" s="2"/>
      <c r="AJ665" s="2"/>
      <c r="AK665" s="2"/>
      <c r="AL665" s="2"/>
    </row>
    <row r="666" spans="30:38" ht="15.75" customHeight="1" x14ac:dyDescent="0.2">
      <c r="AD666" s="2"/>
      <c r="AE666" s="2"/>
      <c r="AF666" s="2"/>
      <c r="AG666" s="2"/>
      <c r="AH666" s="2"/>
      <c r="AI666" s="2"/>
      <c r="AJ666" s="2"/>
      <c r="AK666" s="2"/>
      <c r="AL666" s="2"/>
    </row>
    <row r="667" spans="30:38" ht="15.75" customHeight="1" x14ac:dyDescent="0.2">
      <c r="AD667" s="2"/>
      <c r="AE667" s="2"/>
      <c r="AF667" s="2"/>
      <c r="AG667" s="2"/>
      <c r="AH667" s="2"/>
      <c r="AI667" s="2"/>
      <c r="AJ667" s="2"/>
      <c r="AK667" s="2"/>
      <c r="AL667" s="2"/>
    </row>
    <row r="668" spans="30:38" ht="15.75" customHeight="1" x14ac:dyDescent="0.2">
      <c r="AD668" s="2"/>
      <c r="AE668" s="2"/>
      <c r="AF668" s="2"/>
      <c r="AG668" s="2"/>
      <c r="AH668" s="2"/>
      <c r="AI668" s="2"/>
      <c r="AJ668" s="2"/>
      <c r="AK668" s="2"/>
      <c r="AL668" s="2"/>
    </row>
    <row r="669" spans="30:38" ht="15.75" customHeight="1" x14ac:dyDescent="0.2">
      <c r="AD669" s="2"/>
      <c r="AE669" s="2"/>
      <c r="AF669" s="2"/>
      <c r="AG669" s="2"/>
      <c r="AH669" s="2"/>
      <c r="AI669" s="2"/>
      <c r="AJ669" s="2"/>
      <c r="AK669" s="2"/>
      <c r="AL669" s="2"/>
    </row>
    <row r="670" spans="30:38" ht="15.75" customHeight="1" x14ac:dyDescent="0.2">
      <c r="AD670" s="2"/>
      <c r="AE670" s="2"/>
      <c r="AF670" s="2"/>
      <c r="AG670" s="2"/>
      <c r="AH670" s="2"/>
      <c r="AI670" s="2"/>
      <c r="AJ670" s="2"/>
      <c r="AK670" s="2"/>
      <c r="AL670" s="2"/>
    </row>
    <row r="671" spans="30:38" ht="15.75" customHeight="1" x14ac:dyDescent="0.2">
      <c r="AD671" s="2"/>
      <c r="AE671" s="2"/>
      <c r="AF671" s="2"/>
      <c r="AG671" s="2"/>
      <c r="AH671" s="2"/>
      <c r="AI671" s="2"/>
      <c r="AJ671" s="2"/>
      <c r="AK671" s="2"/>
      <c r="AL671" s="2"/>
    </row>
    <row r="672" spans="30:38" ht="15.75" customHeight="1" x14ac:dyDescent="0.2">
      <c r="AD672" s="2"/>
      <c r="AE672" s="2"/>
      <c r="AF672" s="2"/>
      <c r="AG672" s="2"/>
      <c r="AH672" s="2"/>
      <c r="AI672" s="2"/>
      <c r="AJ672" s="2"/>
      <c r="AK672" s="2"/>
      <c r="AL672" s="2"/>
    </row>
    <row r="673" spans="30:38" ht="15.75" customHeight="1" x14ac:dyDescent="0.2">
      <c r="AD673" s="2"/>
      <c r="AE673" s="2"/>
      <c r="AF673" s="2"/>
      <c r="AG673" s="2"/>
      <c r="AH673" s="2"/>
      <c r="AI673" s="2"/>
      <c r="AJ673" s="2"/>
      <c r="AK673" s="2"/>
      <c r="AL673" s="2"/>
    </row>
    <row r="674" spans="30:38" ht="15.75" customHeight="1" x14ac:dyDescent="0.2">
      <c r="AD674" s="2"/>
      <c r="AE674" s="2"/>
      <c r="AF674" s="2"/>
      <c r="AG674" s="2"/>
      <c r="AH674" s="2"/>
      <c r="AI674" s="2"/>
      <c r="AJ674" s="2"/>
      <c r="AK674" s="2"/>
      <c r="AL674" s="2"/>
    </row>
    <row r="675" spans="30:38" ht="15.75" customHeight="1" x14ac:dyDescent="0.2">
      <c r="AD675" s="2"/>
      <c r="AE675" s="2"/>
      <c r="AF675" s="2"/>
      <c r="AG675" s="2"/>
      <c r="AH675" s="2"/>
      <c r="AI675" s="2"/>
      <c r="AJ675" s="2"/>
      <c r="AK675" s="2"/>
      <c r="AL675" s="2"/>
    </row>
    <row r="676" spans="30:38" ht="15.75" customHeight="1" x14ac:dyDescent="0.2">
      <c r="AD676" s="2"/>
      <c r="AE676" s="2"/>
      <c r="AF676" s="2"/>
      <c r="AG676" s="2"/>
      <c r="AH676" s="2"/>
      <c r="AI676" s="2"/>
      <c r="AJ676" s="2"/>
      <c r="AK676" s="2"/>
      <c r="AL676" s="2"/>
    </row>
    <row r="677" spans="30:38" ht="15.75" customHeight="1" x14ac:dyDescent="0.2">
      <c r="AD677" s="2"/>
      <c r="AE677" s="2"/>
      <c r="AF677" s="2"/>
      <c r="AG677" s="2"/>
      <c r="AH677" s="2"/>
      <c r="AI677" s="2"/>
      <c r="AJ677" s="2"/>
      <c r="AK677" s="2"/>
      <c r="AL677" s="2"/>
    </row>
    <row r="678" spans="30:38" ht="15.75" customHeight="1" x14ac:dyDescent="0.2">
      <c r="AD678" s="2"/>
      <c r="AE678" s="2"/>
      <c r="AF678" s="2"/>
      <c r="AG678" s="2"/>
      <c r="AH678" s="2"/>
      <c r="AI678" s="2"/>
      <c r="AJ678" s="2"/>
      <c r="AK678" s="2"/>
      <c r="AL678" s="2"/>
    </row>
    <row r="679" spans="30:38" ht="15.75" customHeight="1" x14ac:dyDescent="0.2">
      <c r="AD679" s="2"/>
      <c r="AE679" s="2"/>
      <c r="AF679" s="2"/>
      <c r="AG679" s="2"/>
      <c r="AH679" s="2"/>
      <c r="AI679" s="2"/>
      <c r="AJ679" s="2"/>
      <c r="AK679" s="2"/>
      <c r="AL679" s="2"/>
    </row>
    <row r="680" spans="30:38" ht="15.75" customHeight="1" x14ac:dyDescent="0.2">
      <c r="AD680" s="2"/>
      <c r="AE680" s="2"/>
      <c r="AF680" s="2"/>
      <c r="AG680" s="2"/>
      <c r="AH680" s="2"/>
      <c r="AI680" s="2"/>
      <c r="AJ680" s="2"/>
      <c r="AK680" s="2"/>
      <c r="AL680" s="2"/>
    </row>
    <row r="681" spans="30:38" ht="15.75" customHeight="1" x14ac:dyDescent="0.2">
      <c r="AD681" s="2"/>
      <c r="AE681" s="2"/>
      <c r="AF681" s="2"/>
      <c r="AG681" s="2"/>
      <c r="AH681" s="2"/>
      <c r="AI681" s="2"/>
      <c r="AJ681" s="2"/>
      <c r="AK681" s="2"/>
      <c r="AL681" s="2"/>
    </row>
    <row r="682" spans="30:38" ht="15.75" customHeight="1" x14ac:dyDescent="0.2">
      <c r="AD682" s="2"/>
      <c r="AE682" s="2"/>
      <c r="AF682" s="2"/>
      <c r="AG682" s="2"/>
      <c r="AH682" s="2"/>
      <c r="AI682" s="2"/>
      <c r="AJ682" s="2"/>
      <c r="AK682" s="2"/>
      <c r="AL682" s="2"/>
    </row>
    <row r="683" spans="30:38" ht="15.75" customHeight="1" x14ac:dyDescent="0.2">
      <c r="AD683" s="2"/>
      <c r="AE683" s="2"/>
      <c r="AF683" s="2"/>
      <c r="AG683" s="2"/>
      <c r="AH683" s="2"/>
      <c r="AI683" s="2"/>
      <c r="AJ683" s="2"/>
      <c r="AK683" s="2"/>
      <c r="AL683" s="2"/>
    </row>
    <row r="684" spans="30:38" ht="15.75" customHeight="1" x14ac:dyDescent="0.2">
      <c r="AD684" s="2"/>
      <c r="AE684" s="2"/>
      <c r="AF684" s="2"/>
      <c r="AG684" s="2"/>
      <c r="AH684" s="2"/>
      <c r="AI684" s="2"/>
      <c r="AJ684" s="2"/>
      <c r="AK684" s="2"/>
      <c r="AL684" s="2"/>
    </row>
    <row r="685" spans="30:38" ht="15.75" customHeight="1" x14ac:dyDescent="0.2">
      <c r="AD685" s="2"/>
      <c r="AE685" s="2"/>
      <c r="AF685" s="2"/>
      <c r="AG685" s="2"/>
      <c r="AH685" s="2"/>
      <c r="AI685" s="2"/>
      <c r="AJ685" s="2"/>
      <c r="AK685" s="2"/>
      <c r="AL685" s="2"/>
    </row>
    <row r="686" spans="30:38" ht="15.75" customHeight="1" x14ac:dyDescent="0.2">
      <c r="AD686" s="2"/>
      <c r="AE686" s="2"/>
      <c r="AF686" s="2"/>
      <c r="AG686" s="2"/>
      <c r="AH686" s="2"/>
      <c r="AI686" s="2"/>
      <c r="AJ686" s="2"/>
      <c r="AK686" s="2"/>
      <c r="AL686" s="2"/>
    </row>
    <row r="687" spans="30:38" ht="15.75" customHeight="1" x14ac:dyDescent="0.2">
      <c r="AD687" s="2"/>
      <c r="AE687" s="2"/>
      <c r="AF687" s="2"/>
      <c r="AG687" s="2"/>
      <c r="AH687" s="2"/>
      <c r="AI687" s="2"/>
      <c r="AJ687" s="2"/>
      <c r="AK687" s="2"/>
      <c r="AL687" s="2"/>
    </row>
    <row r="688" spans="30:38" ht="15.75" customHeight="1" x14ac:dyDescent="0.2">
      <c r="AD688" s="2"/>
      <c r="AE688" s="2"/>
      <c r="AF688" s="2"/>
      <c r="AG688" s="2"/>
      <c r="AH688" s="2"/>
      <c r="AI688" s="2"/>
      <c r="AJ688" s="2"/>
      <c r="AK688" s="2"/>
      <c r="AL688" s="2"/>
    </row>
    <row r="689" spans="30:38" ht="15.75" customHeight="1" x14ac:dyDescent="0.2">
      <c r="AD689" s="2"/>
      <c r="AE689" s="2"/>
      <c r="AF689" s="2"/>
      <c r="AG689" s="2"/>
      <c r="AH689" s="2"/>
      <c r="AI689" s="2"/>
      <c r="AJ689" s="2"/>
      <c r="AK689" s="2"/>
      <c r="AL689" s="2"/>
    </row>
    <row r="690" spans="30:38" ht="15.75" customHeight="1" x14ac:dyDescent="0.2">
      <c r="AD690" s="2"/>
      <c r="AE690" s="2"/>
      <c r="AF690" s="2"/>
      <c r="AG690" s="2"/>
      <c r="AH690" s="2"/>
      <c r="AI690" s="2"/>
      <c r="AJ690" s="2"/>
      <c r="AK690" s="2"/>
      <c r="AL690" s="2"/>
    </row>
    <row r="691" spans="30:38" ht="15.75" customHeight="1" x14ac:dyDescent="0.2">
      <c r="AD691" s="2"/>
      <c r="AE691" s="2"/>
      <c r="AF691" s="2"/>
      <c r="AG691" s="2"/>
      <c r="AH691" s="2"/>
      <c r="AI691" s="2"/>
      <c r="AJ691" s="2"/>
      <c r="AK691" s="2"/>
      <c r="AL691" s="2"/>
    </row>
    <row r="692" spans="30:38" ht="15.75" customHeight="1" x14ac:dyDescent="0.2">
      <c r="AD692" s="2"/>
      <c r="AE692" s="2"/>
      <c r="AF692" s="2"/>
      <c r="AG692" s="2"/>
      <c r="AH692" s="2"/>
      <c r="AI692" s="2"/>
      <c r="AJ692" s="2"/>
      <c r="AK692" s="2"/>
      <c r="AL692" s="2"/>
    </row>
    <row r="693" spans="30:38" ht="15.75" customHeight="1" x14ac:dyDescent="0.2">
      <c r="AD693" s="2"/>
      <c r="AE693" s="2"/>
      <c r="AF693" s="2"/>
      <c r="AG693" s="2"/>
      <c r="AH693" s="2"/>
      <c r="AI693" s="2"/>
      <c r="AJ693" s="2"/>
      <c r="AK693" s="2"/>
      <c r="AL693" s="2"/>
    </row>
    <row r="694" spans="30:38" ht="15.75" customHeight="1" x14ac:dyDescent="0.2">
      <c r="AD694" s="2"/>
      <c r="AE694" s="2"/>
      <c r="AF694" s="2"/>
      <c r="AG694" s="2"/>
      <c r="AH694" s="2"/>
      <c r="AI694" s="2"/>
      <c r="AJ694" s="2"/>
      <c r="AK694" s="2"/>
      <c r="AL694" s="2"/>
    </row>
    <row r="695" spans="30:38" ht="15.75" customHeight="1" x14ac:dyDescent="0.2">
      <c r="AD695" s="2"/>
      <c r="AE695" s="2"/>
      <c r="AF695" s="2"/>
      <c r="AG695" s="2"/>
      <c r="AH695" s="2"/>
      <c r="AI695" s="2"/>
      <c r="AJ695" s="2"/>
      <c r="AK695" s="2"/>
      <c r="AL695" s="2"/>
    </row>
    <row r="696" spans="30:38" ht="15.75" customHeight="1" x14ac:dyDescent="0.2">
      <c r="AD696" s="2"/>
      <c r="AE696" s="2"/>
      <c r="AF696" s="2"/>
      <c r="AG696" s="2"/>
      <c r="AH696" s="2"/>
      <c r="AI696" s="2"/>
      <c r="AJ696" s="2"/>
      <c r="AK696" s="2"/>
      <c r="AL696" s="2"/>
    </row>
    <row r="697" spans="30:38" ht="15.75" customHeight="1" x14ac:dyDescent="0.2">
      <c r="AD697" s="2"/>
      <c r="AE697" s="2"/>
      <c r="AF697" s="2"/>
      <c r="AG697" s="2"/>
      <c r="AH697" s="2"/>
      <c r="AI697" s="2"/>
      <c r="AJ697" s="2"/>
      <c r="AK697" s="2"/>
      <c r="AL697" s="2"/>
    </row>
    <row r="698" spans="30:38" ht="15.75" customHeight="1" x14ac:dyDescent="0.2">
      <c r="AD698" s="2"/>
      <c r="AE698" s="2"/>
      <c r="AF698" s="2"/>
      <c r="AG698" s="2"/>
      <c r="AH698" s="2"/>
      <c r="AI698" s="2"/>
      <c r="AJ698" s="2"/>
      <c r="AK698" s="2"/>
      <c r="AL698" s="2"/>
    </row>
    <row r="699" spans="30:38" ht="15.75" customHeight="1" x14ac:dyDescent="0.2">
      <c r="AD699" s="2"/>
      <c r="AE699" s="2"/>
      <c r="AF699" s="2"/>
      <c r="AG699" s="2"/>
      <c r="AH699" s="2"/>
      <c r="AI699" s="2"/>
      <c r="AJ699" s="2"/>
      <c r="AK699" s="2"/>
      <c r="AL699" s="2"/>
    </row>
    <row r="700" spans="30:38" ht="15.75" customHeight="1" x14ac:dyDescent="0.2">
      <c r="AD700" s="2"/>
      <c r="AE700" s="2"/>
      <c r="AF700" s="2"/>
      <c r="AG700" s="2"/>
      <c r="AH700" s="2"/>
      <c r="AI700" s="2"/>
      <c r="AJ700" s="2"/>
      <c r="AK700" s="2"/>
      <c r="AL700" s="2"/>
    </row>
    <row r="701" spans="30:38" ht="15.75" customHeight="1" x14ac:dyDescent="0.2">
      <c r="AD701" s="2"/>
      <c r="AE701" s="2"/>
      <c r="AF701" s="2"/>
      <c r="AG701" s="2"/>
      <c r="AH701" s="2"/>
      <c r="AI701" s="2"/>
      <c r="AJ701" s="2"/>
      <c r="AK701" s="2"/>
      <c r="AL701" s="2"/>
    </row>
    <row r="702" spans="30:38" ht="15.75" customHeight="1" x14ac:dyDescent="0.2">
      <c r="AD702" s="2"/>
      <c r="AE702" s="2"/>
      <c r="AF702" s="2"/>
      <c r="AG702" s="2"/>
      <c r="AH702" s="2"/>
      <c r="AI702" s="2"/>
      <c r="AJ702" s="2"/>
      <c r="AK702" s="2"/>
      <c r="AL702" s="2"/>
    </row>
    <row r="703" spans="30:38" ht="15.75" customHeight="1" x14ac:dyDescent="0.2">
      <c r="AD703" s="2"/>
      <c r="AE703" s="2"/>
      <c r="AF703" s="2"/>
      <c r="AG703" s="2"/>
      <c r="AH703" s="2"/>
      <c r="AI703" s="2"/>
      <c r="AJ703" s="2"/>
      <c r="AK703" s="2"/>
      <c r="AL703" s="2"/>
    </row>
    <row r="704" spans="30:38" ht="15.75" customHeight="1" x14ac:dyDescent="0.2">
      <c r="AD704" s="2"/>
      <c r="AE704" s="2"/>
      <c r="AF704" s="2"/>
      <c r="AG704" s="2"/>
      <c r="AH704" s="2"/>
      <c r="AI704" s="2"/>
      <c r="AJ704" s="2"/>
      <c r="AK704" s="2"/>
      <c r="AL704" s="2"/>
    </row>
    <row r="705" spans="30:38" ht="15.75" customHeight="1" x14ac:dyDescent="0.2">
      <c r="AD705" s="2"/>
      <c r="AE705" s="2"/>
      <c r="AF705" s="2"/>
      <c r="AG705" s="2"/>
      <c r="AH705" s="2"/>
      <c r="AI705" s="2"/>
      <c r="AJ705" s="2"/>
      <c r="AK705" s="2"/>
      <c r="AL705" s="2"/>
    </row>
    <row r="706" spans="30:38" ht="15.75" customHeight="1" x14ac:dyDescent="0.2">
      <c r="AD706" s="2"/>
      <c r="AE706" s="2"/>
      <c r="AF706" s="2"/>
      <c r="AG706" s="2"/>
      <c r="AH706" s="2"/>
      <c r="AI706" s="2"/>
      <c r="AJ706" s="2"/>
      <c r="AK706" s="2"/>
      <c r="AL706" s="2"/>
    </row>
    <row r="707" spans="30:38" ht="15.75" customHeight="1" x14ac:dyDescent="0.2">
      <c r="AD707" s="2"/>
      <c r="AE707" s="2"/>
      <c r="AF707" s="2"/>
      <c r="AG707" s="2"/>
      <c r="AH707" s="2"/>
      <c r="AI707" s="2"/>
      <c r="AJ707" s="2"/>
      <c r="AK707" s="2"/>
      <c r="AL707" s="2"/>
    </row>
    <row r="708" spans="30:38" ht="15.75" customHeight="1" x14ac:dyDescent="0.2">
      <c r="AD708" s="2"/>
      <c r="AE708" s="2"/>
      <c r="AF708" s="2"/>
      <c r="AG708" s="2"/>
      <c r="AH708" s="2"/>
      <c r="AI708" s="2"/>
      <c r="AJ708" s="2"/>
      <c r="AK708" s="2"/>
      <c r="AL708" s="2"/>
    </row>
    <row r="709" spans="30:38" ht="15.75" customHeight="1" x14ac:dyDescent="0.2">
      <c r="AD709" s="2"/>
      <c r="AE709" s="2"/>
      <c r="AF709" s="2"/>
      <c r="AG709" s="2"/>
      <c r="AH709" s="2"/>
      <c r="AI709" s="2"/>
      <c r="AJ709" s="2"/>
      <c r="AK709" s="2"/>
      <c r="AL709" s="2"/>
    </row>
    <row r="710" spans="30:38" ht="15.75" customHeight="1" x14ac:dyDescent="0.2">
      <c r="AD710" s="2"/>
      <c r="AE710" s="2"/>
      <c r="AF710" s="2"/>
      <c r="AG710" s="2"/>
      <c r="AH710" s="2"/>
      <c r="AI710" s="2"/>
      <c r="AJ710" s="2"/>
      <c r="AK710" s="2"/>
      <c r="AL710" s="2"/>
    </row>
    <row r="711" spans="30:38" ht="15.75" customHeight="1" x14ac:dyDescent="0.2">
      <c r="AD711" s="2"/>
      <c r="AE711" s="2"/>
      <c r="AF711" s="2"/>
      <c r="AG711" s="2"/>
      <c r="AH711" s="2"/>
      <c r="AI711" s="2"/>
      <c r="AJ711" s="2"/>
      <c r="AK711" s="2"/>
      <c r="AL711" s="2"/>
    </row>
    <row r="712" spans="30:38" ht="15.75" customHeight="1" x14ac:dyDescent="0.2">
      <c r="AD712" s="2"/>
      <c r="AE712" s="2"/>
      <c r="AF712" s="2"/>
      <c r="AG712" s="2"/>
      <c r="AH712" s="2"/>
      <c r="AI712" s="2"/>
      <c r="AJ712" s="2"/>
      <c r="AK712" s="2"/>
      <c r="AL712" s="2"/>
    </row>
    <row r="713" spans="30:38" ht="15.75" customHeight="1" x14ac:dyDescent="0.2">
      <c r="AD713" s="2"/>
      <c r="AE713" s="2"/>
      <c r="AF713" s="2"/>
      <c r="AG713" s="2"/>
      <c r="AH713" s="2"/>
      <c r="AI713" s="2"/>
      <c r="AJ713" s="2"/>
      <c r="AK713" s="2"/>
      <c r="AL713" s="2"/>
    </row>
    <row r="714" spans="30:38" ht="15.75" customHeight="1" x14ac:dyDescent="0.2">
      <c r="AD714" s="2"/>
      <c r="AE714" s="2"/>
      <c r="AF714" s="2"/>
      <c r="AG714" s="2"/>
      <c r="AH714" s="2"/>
      <c r="AI714" s="2"/>
      <c r="AJ714" s="2"/>
      <c r="AK714" s="2"/>
      <c r="AL714" s="2"/>
    </row>
    <row r="715" spans="30:38" ht="15.75" customHeight="1" x14ac:dyDescent="0.2">
      <c r="AD715" s="2"/>
      <c r="AE715" s="2"/>
      <c r="AF715" s="2"/>
      <c r="AG715" s="2"/>
      <c r="AH715" s="2"/>
      <c r="AI715" s="2"/>
      <c r="AJ715" s="2"/>
      <c r="AK715" s="2"/>
      <c r="AL715" s="2"/>
    </row>
    <row r="716" spans="30:38" ht="15.75" customHeight="1" x14ac:dyDescent="0.2">
      <c r="AD716" s="2"/>
      <c r="AE716" s="2"/>
      <c r="AF716" s="2"/>
      <c r="AG716" s="2"/>
      <c r="AH716" s="2"/>
      <c r="AI716" s="2"/>
      <c r="AJ716" s="2"/>
      <c r="AK716" s="2"/>
      <c r="AL716" s="2"/>
    </row>
    <row r="717" spans="30:38" ht="15.75" customHeight="1" x14ac:dyDescent="0.2">
      <c r="AD717" s="2"/>
      <c r="AE717" s="2"/>
      <c r="AF717" s="2"/>
      <c r="AG717" s="2"/>
      <c r="AH717" s="2"/>
      <c r="AI717" s="2"/>
      <c r="AJ717" s="2"/>
      <c r="AK717" s="2"/>
      <c r="AL717" s="2"/>
    </row>
    <row r="718" spans="30:38" ht="15.75" customHeight="1" x14ac:dyDescent="0.2">
      <c r="AD718" s="2"/>
      <c r="AE718" s="2"/>
      <c r="AF718" s="2"/>
      <c r="AG718" s="2"/>
      <c r="AH718" s="2"/>
      <c r="AI718" s="2"/>
      <c r="AJ718" s="2"/>
      <c r="AK718" s="2"/>
      <c r="AL718" s="2"/>
    </row>
    <row r="719" spans="30:38" ht="15.75" customHeight="1" x14ac:dyDescent="0.2">
      <c r="AD719" s="2"/>
      <c r="AE719" s="2"/>
      <c r="AF719" s="2"/>
      <c r="AG719" s="2"/>
      <c r="AH719" s="2"/>
      <c r="AI719" s="2"/>
      <c r="AJ719" s="2"/>
      <c r="AK719" s="2"/>
      <c r="AL719" s="2"/>
    </row>
    <row r="720" spans="30:38" ht="15.75" customHeight="1" x14ac:dyDescent="0.2">
      <c r="AD720" s="2"/>
      <c r="AE720" s="2"/>
      <c r="AF720" s="2"/>
      <c r="AG720" s="2"/>
      <c r="AH720" s="2"/>
      <c r="AI720" s="2"/>
      <c r="AJ720" s="2"/>
      <c r="AK720" s="2"/>
      <c r="AL720" s="2"/>
    </row>
    <row r="721" spans="30:38" ht="15.75" customHeight="1" x14ac:dyDescent="0.2">
      <c r="AD721" s="2"/>
      <c r="AE721" s="2"/>
      <c r="AF721" s="2"/>
      <c r="AG721" s="2"/>
      <c r="AH721" s="2"/>
      <c r="AI721" s="2"/>
      <c r="AJ721" s="2"/>
      <c r="AK721" s="2"/>
      <c r="AL721" s="2"/>
    </row>
    <row r="722" spans="30:38" ht="15.75" customHeight="1" x14ac:dyDescent="0.2">
      <c r="AD722" s="2"/>
      <c r="AE722" s="2"/>
      <c r="AF722" s="2"/>
      <c r="AG722" s="2"/>
      <c r="AH722" s="2"/>
      <c r="AI722" s="2"/>
      <c r="AJ722" s="2"/>
      <c r="AK722" s="2"/>
      <c r="AL722" s="2"/>
    </row>
    <row r="723" spans="30:38" ht="15.75" customHeight="1" x14ac:dyDescent="0.2">
      <c r="AD723" s="2"/>
      <c r="AE723" s="2"/>
      <c r="AF723" s="2"/>
      <c r="AG723" s="2"/>
      <c r="AH723" s="2"/>
      <c r="AI723" s="2"/>
      <c r="AJ723" s="2"/>
      <c r="AK723" s="2"/>
      <c r="AL723" s="2"/>
    </row>
    <row r="724" spans="30:38" ht="15.75" customHeight="1" x14ac:dyDescent="0.2">
      <c r="AD724" s="2"/>
      <c r="AE724" s="2"/>
      <c r="AF724" s="2"/>
      <c r="AG724" s="2"/>
      <c r="AH724" s="2"/>
      <c r="AI724" s="2"/>
      <c r="AJ724" s="2"/>
      <c r="AK724" s="2"/>
      <c r="AL724" s="2"/>
    </row>
    <row r="725" spans="30:38" ht="15.75" customHeight="1" x14ac:dyDescent="0.2">
      <c r="AD725" s="2"/>
      <c r="AE725" s="2"/>
      <c r="AF725" s="2"/>
      <c r="AG725" s="2"/>
      <c r="AH725" s="2"/>
      <c r="AI725" s="2"/>
      <c r="AJ725" s="2"/>
      <c r="AK725" s="2"/>
      <c r="AL725" s="2"/>
    </row>
    <row r="726" spans="30:38" ht="15.75" customHeight="1" x14ac:dyDescent="0.2">
      <c r="AD726" s="2"/>
      <c r="AE726" s="2"/>
      <c r="AF726" s="2"/>
      <c r="AG726" s="2"/>
      <c r="AH726" s="2"/>
      <c r="AI726" s="2"/>
      <c r="AJ726" s="2"/>
      <c r="AK726" s="2"/>
      <c r="AL726" s="2"/>
    </row>
    <row r="727" spans="30:38" ht="15.75" customHeight="1" x14ac:dyDescent="0.2">
      <c r="AD727" s="2"/>
      <c r="AE727" s="2"/>
      <c r="AF727" s="2"/>
      <c r="AG727" s="2"/>
      <c r="AH727" s="2"/>
      <c r="AI727" s="2"/>
      <c r="AJ727" s="2"/>
      <c r="AK727" s="2"/>
      <c r="AL727" s="2"/>
    </row>
    <row r="728" spans="30:38" ht="15.75" customHeight="1" x14ac:dyDescent="0.2">
      <c r="AD728" s="2"/>
      <c r="AE728" s="2"/>
      <c r="AF728" s="2"/>
      <c r="AG728" s="2"/>
      <c r="AH728" s="2"/>
      <c r="AI728" s="2"/>
      <c r="AJ728" s="2"/>
      <c r="AK728" s="2"/>
      <c r="AL728" s="2"/>
    </row>
    <row r="729" spans="30:38" ht="15.75" customHeight="1" x14ac:dyDescent="0.2">
      <c r="AD729" s="2"/>
      <c r="AE729" s="2"/>
      <c r="AF729" s="2"/>
      <c r="AG729" s="2"/>
      <c r="AH729" s="2"/>
      <c r="AI729" s="2"/>
      <c r="AJ729" s="2"/>
      <c r="AK729" s="2"/>
      <c r="AL729" s="2"/>
    </row>
    <row r="730" spans="30:38" ht="15.75" customHeight="1" x14ac:dyDescent="0.2">
      <c r="AD730" s="2"/>
      <c r="AE730" s="2"/>
      <c r="AF730" s="2"/>
      <c r="AG730" s="2"/>
      <c r="AH730" s="2"/>
      <c r="AI730" s="2"/>
      <c r="AJ730" s="2"/>
      <c r="AK730" s="2"/>
      <c r="AL730" s="2"/>
    </row>
    <row r="731" spans="30:38" ht="15.75" customHeight="1" x14ac:dyDescent="0.2">
      <c r="AD731" s="2"/>
      <c r="AE731" s="2"/>
      <c r="AF731" s="2"/>
      <c r="AG731" s="2"/>
      <c r="AH731" s="2"/>
      <c r="AI731" s="2"/>
      <c r="AJ731" s="2"/>
      <c r="AK731" s="2"/>
      <c r="AL731" s="2"/>
    </row>
    <row r="732" spans="30:38" ht="15.75" customHeight="1" x14ac:dyDescent="0.2">
      <c r="AD732" s="2"/>
      <c r="AE732" s="2"/>
      <c r="AF732" s="2"/>
      <c r="AG732" s="2"/>
      <c r="AH732" s="2"/>
      <c r="AI732" s="2"/>
      <c r="AJ732" s="2"/>
      <c r="AK732" s="2"/>
      <c r="AL732" s="2"/>
    </row>
    <row r="733" spans="30:38" ht="15.75" customHeight="1" x14ac:dyDescent="0.2">
      <c r="AD733" s="2"/>
      <c r="AE733" s="2"/>
      <c r="AF733" s="2"/>
      <c r="AG733" s="2"/>
      <c r="AH733" s="2"/>
      <c r="AI733" s="2"/>
      <c r="AJ733" s="2"/>
      <c r="AK733" s="2"/>
      <c r="AL733" s="2"/>
    </row>
    <row r="734" spans="30:38" ht="15.75" customHeight="1" x14ac:dyDescent="0.2">
      <c r="AD734" s="2"/>
      <c r="AE734" s="2"/>
      <c r="AF734" s="2"/>
      <c r="AG734" s="2"/>
      <c r="AH734" s="2"/>
      <c r="AI734" s="2"/>
      <c r="AJ734" s="2"/>
      <c r="AK734" s="2"/>
      <c r="AL734" s="2"/>
    </row>
    <row r="735" spans="30:38" ht="15.75" customHeight="1" x14ac:dyDescent="0.2">
      <c r="AD735" s="2"/>
      <c r="AE735" s="2"/>
      <c r="AF735" s="2"/>
      <c r="AG735" s="2"/>
      <c r="AH735" s="2"/>
      <c r="AI735" s="2"/>
      <c r="AJ735" s="2"/>
      <c r="AK735" s="2"/>
      <c r="AL735" s="2"/>
    </row>
    <row r="736" spans="30:38" ht="15.75" customHeight="1" x14ac:dyDescent="0.2">
      <c r="AD736" s="2"/>
      <c r="AE736" s="2"/>
      <c r="AF736" s="2"/>
      <c r="AG736" s="2"/>
      <c r="AH736" s="2"/>
      <c r="AI736" s="2"/>
      <c r="AJ736" s="2"/>
      <c r="AK736" s="2"/>
      <c r="AL736" s="2"/>
    </row>
    <row r="737" spans="30:38" ht="15.75" customHeight="1" x14ac:dyDescent="0.2">
      <c r="AD737" s="2"/>
      <c r="AE737" s="2"/>
      <c r="AF737" s="2"/>
      <c r="AG737" s="2"/>
      <c r="AH737" s="2"/>
      <c r="AI737" s="2"/>
      <c r="AJ737" s="2"/>
      <c r="AK737" s="2"/>
      <c r="AL737" s="2"/>
    </row>
    <row r="738" spans="30:38" ht="15.75" customHeight="1" x14ac:dyDescent="0.2">
      <c r="AD738" s="2"/>
      <c r="AE738" s="2"/>
      <c r="AF738" s="2"/>
      <c r="AG738" s="2"/>
      <c r="AH738" s="2"/>
      <c r="AI738" s="2"/>
      <c r="AJ738" s="2"/>
      <c r="AK738" s="2"/>
      <c r="AL738" s="2"/>
    </row>
    <row r="739" spans="30:38" ht="15.75" customHeight="1" x14ac:dyDescent="0.2">
      <c r="AD739" s="2"/>
      <c r="AE739" s="2"/>
      <c r="AF739" s="2"/>
      <c r="AG739" s="2"/>
      <c r="AH739" s="2"/>
      <c r="AI739" s="2"/>
      <c r="AJ739" s="2"/>
      <c r="AK739" s="2"/>
      <c r="AL739" s="2"/>
    </row>
    <row r="740" spans="30:38" ht="15.75" customHeight="1" x14ac:dyDescent="0.2">
      <c r="AD740" s="2"/>
      <c r="AE740" s="2"/>
      <c r="AF740" s="2"/>
      <c r="AG740" s="2"/>
      <c r="AH740" s="2"/>
      <c r="AI740" s="2"/>
      <c r="AJ740" s="2"/>
      <c r="AK740" s="2"/>
      <c r="AL740" s="2"/>
    </row>
    <row r="741" spans="30:38" ht="15.75" customHeight="1" x14ac:dyDescent="0.2">
      <c r="AD741" s="2"/>
      <c r="AE741" s="2"/>
      <c r="AF741" s="2"/>
      <c r="AG741" s="2"/>
      <c r="AH741" s="2"/>
      <c r="AI741" s="2"/>
      <c r="AJ741" s="2"/>
      <c r="AK741" s="2"/>
      <c r="AL741" s="2"/>
    </row>
    <row r="742" spans="30:38" ht="15.75" customHeight="1" x14ac:dyDescent="0.2">
      <c r="AD742" s="2"/>
      <c r="AE742" s="2"/>
      <c r="AF742" s="2"/>
      <c r="AG742" s="2"/>
      <c r="AH742" s="2"/>
      <c r="AI742" s="2"/>
      <c r="AJ742" s="2"/>
      <c r="AK742" s="2"/>
      <c r="AL742" s="2"/>
    </row>
    <row r="743" spans="30:38" ht="15.75" customHeight="1" x14ac:dyDescent="0.2">
      <c r="AD743" s="2"/>
      <c r="AE743" s="2"/>
      <c r="AF743" s="2"/>
      <c r="AG743" s="2"/>
      <c r="AH743" s="2"/>
      <c r="AI743" s="2"/>
      <c r="AJ743" s="2"/>
      <c r="AK743" s="2"/>
      <c r="AL743" s="2"/>
    </row>
    <row r="744" spans="30:38" ht="15.75" customHeight="1" x14ac:dyDescent="0.2">
      <c r="AD744" s="2"/>
      <c r="AE744" s="2"/>
      <c r="AF744" s="2"/>
      <c r="AG744" s="2"/>
      <c r="AH744" s="2"/>
      <c r="AI744" s="2"/>
      <c r="AJ744" s="2"/>
      <c r="AK744" s="2"/>
      <c r="AL744" s="2"/>
    </row>
    <row r="745" spans="30:38" ht="15.75" customHeight="1" x14ac:dyDescent="0.2">
      <c r="AD745" s="2"/>
      <c r="AE745" s="2"/>
      <c r="AF745" s="2"/>
      <c r="AG745" s="2"/>
      <c r="AH745" s="2"/>
      <c r="AI745" s="2"/>
      <c r="AJ745" s="2"/>
      <c r="AK745" s="2"/>
      <c r="AL745" s="2"/>
    </row>
    <row r="746" spans="30:38" ht="15.75" customHeight="1" x14ac:dyDescent="0.2">
      <c r="AD746" s="2"/>
      <c r="AE746" s="2"/>
      <c r="AF746" s="2"/>
      <c r="AG746" s="2"/>
      <c r="AH746" s="2"/>
      <c r="AI746" s="2"/>
      <c r="AJ746" s="2"/>
      <c r="AK746" s="2"/>
      <c r="AL746" s="2"/>
    </row>
    <row r="747" spans="30:38" ht="15.75" customHeight="1" x14ac:dyDescent="0.2">
      <c r="AD747" s="2"/>
      <c r="AE747" s="2"/>
      <c r="AF747" s="2"/>
      <c r="AG747" s="2"/>
      <c r="AH747" s="2"/>
      <c r="AI747" s="2"/>
      <c r="AJ747" s="2"/>
      <c r="AK747" s="2"/>
      <c r="AL747" s="2"/>
    </row>
    <row r="748" spans="30:38" ht="15.75" customHeight="1" x14ac:dyDescent="0.2">
      <c r="AD748" s="2"/>
      <c r="AE748" s="2"/>
      <c r="AF748" s="2"/>
      <c r="AG748" s="2"/>
      <c r="AH748" s="2"/>
      <c r="AI748" s="2"/>
      <c r="AJ748" s="2"/>
      <c r="AK748" s="2"/>
      <c r="AL748" s="2"/>
    </row>
    <row r="749" spans="30:38" ht="15.75" customHeight="1" x14ac:dyDescent="0.2">
      <c r="AD749" s="2"/>
      <c r="AE749" s="2"/>
      <c r="AF749" s="2"/>
      <c r="AG749" s="2"/>
      <c r="AH749" s="2"/>
      <c r="AI749" s="2"/>
      <c r="AJ749" s="2"/>
      <c r="AK749" s="2"/>
      <c r="AL749" s="2"/>
    </row>
    <row r="750" spans="30:38" ht="15.75" customHeight="1" x14ac:dyDescent="0.2">
      <c r="AD750" s="2"/>
      <c r="AE750" s="2"/>
      <c r="AF750" s="2"/>
      <c r="AG750" s="2"/>
      <c r="AH750" s="2"/>
      <c r="AI750" s="2"/>
      <c r="AJ750" s="2"/>
      <c r="AK750" s="2"/>
      <c r="AL750" s="2"/>
    </row>
    <row r="751" spans="30:38" ht="15.75" customHeight="1" x14ac:dyDescent="0.2">
      <c r="AD751" s="2"/>
      <c r="AE751" s="2"/>
      <c r="AF751" s="2"/>
      <c r="AG751" s="2"/>
      <c r="AH751" s="2"/>
      <c r="AI751" s="2"/>
      <c r="AJ751" s="2"/>
      <c r="AK751" s="2"/>
      <c r="AL751" s="2"/>
    </row>
    <row r="752" spans="30:38" ht="15.75" customHeight="1" x14ac:dyDescent="0.2">
      <c r="AD752" s="2"/>
      <c r="AE752" s="2"/>
      <c r="AF752" s="2"/>
      <c r="AG752" s="2"/>
      <c r="AH752" s="2"/>
      <c r="AI752" s="2"/>
      <c r="AJ752" s="2"/>
      <c r="AK752" s="2"/>
      <c r="AL752" s="2"/>
    </row>
    <row r="753" spans="30:38" ht="15.75" customHeight="1" x14ac:dyDescent="0.2">
      <c r="AD753" s="2"/>
      <c r="AE753" s="2"/>
      <c r="AF753" s="2"/>
      <c r="AG753" s="2"/>
      <c r="AH753" s="2"/>
      <c r="AI753" s="2"/>
      <c r="AJ753" s="2"/>
      <c r="AK753" s="2"/>
      <c r="AL753" s="2"/>
    </row>
    <row r="754" spans="30:38" ht="15.75" customHeight="1" x14ac:dyDescent="0.2">
      <c r="AD754" s="2"/>
      <c r="AE754" s="2"/>
      <c r="AF754" s="2"/>
      <c r="AG754" s="2"/>
      <c r="AH754" s="2"/>
      <c r="AI754" s="2"/>
      <c r="AJ754" s="2"/>
      <c r="AK754" s="2"/>
      <c r="AL754" s="2"/>
    </row>
    <row r="755" spans="30:38" ht="15.75" customHeight="1" x14ac:dyDescent="0.2">
      <c r="AD755" s="2"/>
      <c r="AE755" s="2"/>
      <c r="AF755" s="2"/>
      <c r="AG755" s="2"/>
      <c r="AH755" s="2"/>
      <c r="AI755" s="2"/>
      <c r="AJ755" s="2"/>
      <c r="AK755" s="2"/>
      <c r="AL755" s="2"/>
    </row>
    <row r="756" spans="30:38" ht="15.75" customHeight="1" x14ac:dyDescent="0.2">
      <c r="AD756" s="2"/>
      <c r="AE756" s="2"/>
      <c r="AF756" s="2"/>
      <c r="AG756" s="2"/>
      <c r="AH756" s="2"/>
      <c r="AI756" s="2"/>
      <c r="AJ756" s="2"/>
      <c r="AK756" s="2"/>
      <c r="AL756" s="2"/>
    </row>
    <row r="757" spans="30:38" ht="15.75" customHeight="1" x14ac:dyDescent="0.2">
      <c r="AD757" s="2"/>
      <c r="AE757" s="2"/>
      <c r="AF757" s="2"/>
      <c r="AG757" s="2"/>
      <c r="AH757" s="2"/>
      <c r="AI757" s="2"/>
      <c r="AJ757" s="2"/>
      <c r="AK757" s="2"/>
      <c r="AL757" s="2"/>
    </row>
    <row r="758" spans="30:38" ht="15.75" customHeight="1" x14ac:dyDescent="0.2">
      <c r="AD758" s="2"/>
      <c r="AE758" s="2"/>
      <c r="AF758" s="2"/>
      <c r="AG758" s="2"/>
      <c r="AH758" s="2"/>
      <c r="AI758" s="2"/>
      <c r="AJ758" s="2"/>
      <c r="AK758" s="2"/>
      <c r="AL758" s="2"/>
    </row>
    <row r="759" spans="30:38" ht="15.75" customHeight="1" x14ac:dyDescent="0.2">
      <c r="AD759" s="2"/>
      <c r="AE759" s="2"/>
      <c r="AF759" s="2"/>
      <c r="AG759" s="2"/>
      <c r="AH759" s="2"/>
      <c r="AI759" s="2"/>
      <c r="AJ759" s="2"/>
      <c r="AK759" s="2"/>
      <c r="AL759" s="2"/>
    </row>
    <row r="760" spans="30:38" ht="15.75" customHeight="1" x14ac:dyDescent="0.2">
      <c r="AD760" s="2"/>
      <c r="AE760" s="2"/>
      <c r="AF760" s="2"/>
      <c r="AG760" s="2"/>
      <c r="AH760" s="2"/>
      <c r="AI760" s="2"/>
      <c r="AJ760" s="2"/>
      <c r="AK760" s="2"/>
      <c r="AL760" s="2"/>
    </row>
    <row r="761" spans="30:38" ht="15.75" customHeight="1" x14ac:dyDescent="0.2">
      <c r="AD761" s="2"/>
      <c r="AE761" s="2"/>
      <c r="AF761" s="2"/>
      <c r="AG761" s="2"/>
      <c r="AH761" s="2"/>
      <c r="AI761" s="2"/>
      <c r="AJ761" s="2"/>
      <c r="AK761" s="2"/>
      <c r="AL761" s="2"/>
    </row>
    <row r="762" spans="30:38" ht="15.75" customHeight="1" x14ac:dyDescent="0.2">
      <c r="AD762" s="2"/>
      <c r="AE762" s="2"/>
      <c r="AF762" s="2"/>
      <c r="AG762" s="2"/>
      <c r="AH762" s="2"/>
      <c r="AI762" s="2"/>
      <c r="AJ762" s="2"/>
      <c r="AK762" s="2"/>
      <c r="AL762" s="2"/>
    </row>
    <row r="763" spans="30:38" ht="15.75" customHeight="1" x14ac:dyDescent="0.2">
      <c r="AD763" s="2"/>
      <c r="AE763" s="2"/>
      <c r="AF763" s="2"/>
      <c r="AG763" s="2"/>
      <c r="AH763" s="2"/>
      <c r="AI763" s="2"/>
      <c r="AJ763" s="2"/>
      <c r="AK763" s="2"/>
      <c r="AL763" s="2"/>
    </row>
    <row r="764" spans="30:38" ht="15.75" customHeight="1" x14ac:dyDescent="0.2">
      <c r="AD764" s="2"/>
      <c r="AE764" s="2"/>
      <c r="AF764" s="2"/>
      <c r="AG764" s="2"/>
      <c r="AH764" s="2"/>
      <c r="AI764" s="2"/>
      <c r="AJ764" s="2"/>
      <c r="AK764" s="2"/>
      <c r="AL764" s="2"/>
    </row>
    <row r="765" spans="30:38" ht="15.75" customHeight="1" x14ac:dyDescent="0.2">
      <c r="AD765" s="2"/>
      <c r="AE765" s="2"/>
      <c r="AF765" s="2"/>
      <c r="AG765" s="2"/>
      <c r="AH765" s="2"/>
      <c r="AI765" s="2"/>
      <c r="AJ765" s="2"/>
      <c r="AK765" s="2"/>
      <c r="AL765" s="2"/>
    </row>
    <row r="766" spans="30:38" ht="15.75" customHeight="1" x14ac:dyDescent="0.2">
      <c r="AD766" s="2"/>
      <c r="AE766" s="2"/>
      <c r="AF766" s="2"/>
      <c r="AG766" s="2"/>
      <c r="AH766" s="2"/>
      <c r="AI766" s="2"/>
      <c r="AJ766" s="2"/>
      <c r="AK766" s="2"/>
      <c r="AL766" s="2"/>
    </row>
    <row r="767" spans="30:38" ht="15.75" customHeight="1" x14ac:dyDescent="0.2">
      <c r="AD767" s="2"/>
      <c r="AE767" s="2"/>
      <c r="AF767" s="2"/>
      <c r="AG767" s="2"/>
      <c r="AH767" s="2"/>
      <c r="AI767" s="2"/>
      <c r="AJ767" s="2"/>
      <c r="AK767" s="2"/>
      <c r="AL767" s="2"/>
    </row>
    <row r="768" spans="30:38" ht="15.75" customHeight="1" x14ac:dyDescent="0.2">
      <c r="AD768" s="2"/>
      <c r="AE768" s="2"/>
      <c r="AF768" s="2"/>
      <c r="AG768" s="2"/>
      <c r="AH768" s="2"/>
      <c r="AI768" s="2"/>
      <c r="AJ768" s="2"/>
      <c r="AK768" s="2"/>
      <c r="AL768" s="2"/>
    </row>
    <row r="769" spans="30:38" ht="15.75" customHeight="1" x14ac:dyDescent="0.2">
      <c r="AD769" s="2"/>
      <c r="AE769" s="2"/>
      <c r="AF769" s="2"/>
      <c r="AG769" s="2"/>
      <c r="AH769" s="2"/>
      <c r="AI769" s="2"/>
      <c r="AJ769" s="2"/>
      <c r="AK769" s="2"/>
      <c r="AL769" s="2"/>
    </row>
    <row r="770" spans="30:38" ht="15.75" customHeight="1" x14ac:dyDescent="0.2">
      <c r="AD770" s="2"/>
      <c r="AE770" s="2"/>
      <c r="AF770" s="2"/>
      <c r="AG770" s="2"/>
      <c r="AH770" s="2"/>
      <c r="AI770" s="2"/>
      <c r="AJ770" s="2"/>
      <c r="AK770" s="2"/>
      <c r="AL770" s="2"/>
    </row>
    <row r="771" spans="30:38" ht="15.75" customHeight="1" x14ac:dyDescent="0.2">
      <c r="AD771" s="2"/>
      <c r="AE771" s="2"/>
      <c r="AF771" s="2"/>
      <c r="AG771" s="2"/>
      <c r="AH771" s="2"/>
      <c r="AI771" s="2"/>
      <c r="AJ771" s="2"/>
      <c r="AK771" s="2"/>
      <c r="AL771" s="2"/>
    </row>
    <row r="772" spans="30:38" ht="15.75" customHeight="1" x14ac:dyDescent="0.2">
      <c r="AD772" s="2"/>
      <c r="AE772" s="2"/>
      <c r="AF772" s="2"/>
      <c r="AG772" s="2"/>
      <c r="AH772" s="2"/>
      <c r="AI772" s="2"/>
      <c r="AJ772" s="2"/>
      <c r="AK772" s="2"/>
      <c r="AL772" s="2"/>
    </row>
    <row r="773" spans="30:38" ht="15.75" customHeight="1" x14ac:dyDescent="0.2">
      <c r="AD773" s="2"/>
      <c r="AE773" s="2"/>
      <c r="AF773" s="2"/>
      <c r="AG773" s="2"/>
      <c r="AH773" s="2"/>
      <c r="AI773" s="2"/>
      <c r="AJ773" s="2"/>
      <c r="AK773" s="2"/>
      <c r="AL773" s="2"/>
    </row>
    <row r="774" spans="30:38" ht="15.75" customHeight="1" x14ac:dyDescent="0.2">
      <c r="AD774" s="2"/>
      <c r="AE774" s="2"/>
      <c r="AF774" s="2"/>
      <c r="AG774" s="2"/>
      <c r="AH774" s="2"/>
      <c r="AI774" s="2"/>
      <c r="AJ774" s="2"/>
      <c r="AK774" s="2"/>
      <c r="AL774" s="2"/>
    </row>
    <row r="775" spans="30:38" ht="15.75" customHeight="1" x14ac:dyDescent="0.2">
      <c r="AD775" s="2"/>
      <c r="AE775" s="2"/>
      <c r="AF775" s="2"/>
      <c r="AG775" s="2"/>
      <c r="AH775" s="2"/>
      <c r="AI775" s="2"/>
      <c r="AJ775" s="2"/>
      <c r="AK775" s="2"/>
      <c r="AL775" s="2"/>
    </row>
    <row r="776" spans="30:38" ht="15.75" customHeight="1" x14ac:dyDescent="0.2">
      <c r="AD776" s="2"/>
      <c r="AE776" s="2"/>
      <c r="AF776" s="2"/>
      <c r="AG776" s="2"/>
      <c r="AH776" s="2"/>
      <c r="AI776" s="2"/>
      <c r="AJ776" s="2"/>
      <c r="AK776" s="2"/>
      <c r="AL776" s="2"/>
    </row>
    <row r="777" spans="30:38" ht="15.75" customHeight="1" x14ac:dyDescent="0.2">
      <c r="AD777" s="2"/>
      <c r="AE777" s="2"/>
      <c r="AF777" s="2"/>
      <c r="AG777" s="2"/>
      <c r="AH777" s="2"/>
      <c r="AI777" s="2"/>
      <c r="AJ777" s="2"/>
      <c r="AK777" s="2"/>
      <c r="AL777" s="2"/>
    </row>
    <row r="778" spans="30:38" ht="15.75" customHeight="1" x14ac:dyDescent="0.2">
      <c r="AD778" s="2"/>
      <c r="AE778" s="2"/>
      <c r="AF778" s="2"/>
      <c r="AG778" s="2"/>
      <c r="AH778" s="2"/>
      <c r="AI778" s="2"/>
      <c r="AJ778" s="2"/>
      <c r="AK778" s="2"/>
      <c r="AL778" s="2"/>
    </row>
    <row r="779" spans="30:38" ht="15.75" customHeight="1" x14ac:dyDescent="0.2">
      <c r="AD779" s="2"/>
      <c r="AE779" s="2"/>
      <c r="AF779" s="2"/>
      <c r="AG779" s="2"/>
      <c r="AH779" s="2"/>
      <c r="AI779" s="2"/>
      <c r="AJ779" s="2"/>
      <c r="AK779" s="2"/>
      <c r="AL779" s="2"/>
    </row>
    <row r="780" spans="30:38" ht="15.75" customHeight="1" x14ac:dyDescent="0.2">
      <c r="AD780" s="2"/>
      <c r="AE780" s="2"/>
      <c r="AF780" s="2"/>
      <c r="AG780" s="2"/>
      <c r="AH780" s="2"/>
      <c r="AI780" s="2"/>
      <c r="AJ780" s="2"/>
      <c r="AK780" s="2"/>
      <c r="AL780" s="2"/>
    </row>
    <row r="781" spans="30:38" ht="15.75" customHeight="1" x14ac:dyDescent="0.2">
      <c r="AD781" s="2"/>
      <c r="AE781" s="2"/>
      <c r="AF781" s="2"/>
      <c r="AG781" s="2"/>
      <c r="AH781" s="2"/>
      <c r="AI781" s="2"/>
      <c r="AJ781" s="2"/>
      <c r="AK781" s="2"/>
      <c r="AL781" s="2"/>
    </row>
    <row r="782" spans="30:38" ht="15.75" customHeight="1" x14ac:dyDescent="0.2">
      <c r="AD782" s="2"/>
      <c r="AE782" s="2"/>
      <c r="AF782" s="2"/>
      <c r="AG782" s="2"/>
      <c r="AH782" s="2"/>
      <c r="AI782" s="2"/>
      <c r="AJ782" s="2"/>
      <c r="AK782" s="2"/>
      <c r="AL782" s="2"/>
    </row>
    <row r="783" spans="30:38" ht="15.75" customHeight="1" x14ac:dyDescent="0.2">
      <c r="AD783" s="2"/>
      <c r="AE783" s="2"/>
      <c r="AF783" s="2"/>
      <c r="AG783" s="2"/>
      <c r="AH783" s="2"/>
      <c r="AI783" s="2"/>
      <c r="AJ783" s="2"/>
      <c r="AK783" s="2"/>
      <c r="AL783" s="2"/>
    </row>
    <row r="784" spans="30:38" ht="15.75" customHeight="1" x14ac:dyDescent="0.2">
      <c r="AD784" s="2"/>
      <c r="AE784" s="2"/>
      <c r="AF784" s="2"/>
      <c r="AG784" s="2"/>
      <c r="AH784" s="2"/>
      <c r="AI784" s="2"/>
      <c r="AJ784" s="2"/>
      <c r="AK784" s="2"/>
      <c r="AL784" s="2"/>
    </row>
    <row r="785" spans="30:38" ht="15.75" customHeight="1" x14ac:dyDescent="0.2">
      <c r="AD785" s="2"/>
      <c r="AE785" s="2"/>
      <c r="AF785" s="2"/>
      <c r="AG785" s="2"/>
      <c r="AH785" s="2"/>
      <c r="AI785" s="2"/>
      <c r="AJ785" s="2"/>
      <c r="AK785" s="2"/>
      <c r="AL785" s="2"/>
    </row>
    <row r="786" spans="30:38" ht="15.75" customHeight="1" x14ac:dyDescent="0.2">
      <c r="AD786" s="2"/>
      <c r="AE786" s="2"/>
      <c r="AF786" s="2"/>
      <c r="AG786" s="2"/>
      <c r="AH786" s="2"/>
      <c r="AI786" s="2"/>
      <c r="AJ786" s="2"/>
      <c r="AK786" s="2"/>
      <c r="AL786" s="2"/>
    </row>
    <row r="787" spans="30:38" ht="15.75" customHeight="1" x14ac:dyDescent="0.2">
      <c r="AD787" s="2"/>
      <c r="AE787" s="2"/>
      <c r="AF787" s="2"/>
      <c r="AG787" s="2"/>
      <c r="AH787" s="2"/>
      <c r="AI787" s="2"/>
      <c r="AJ787" s="2"/>
      <c r="AK787" s="2"/>
      <c r="AL787" s="2"/>
    </row>
    <row r="788" spans="30:38" ht="15.75" customHeight="1" x14ac:dyDescent="0.2">
      <c r="AD788" s="2"/>
      <c r="AE788" s="2"/>
      <c r="AF788" s="2"/>
      <c r="AG788" s="2"/>
      <c r="AH788" s="2"/>
      <c r="AI788" s="2"/>
      <c r="AJ788" s="2"/>
      <c r="AK788" s="2"/>
      <c r="AL788" s="2"/>
    </row>
    <row r="789" spans="30:38" ht="15.75" customHeight="1" x14ac:dyDescent="0.2">
      <c r="AD789" s="2"/>
      <c r="AE789" s="2"/>
      <c r="AF789" s="2"/>
      <c r="AG789" s="2"/>
      <c r="AH789" s="2"/>
      <c r="AI789" s="2"/>
      <c r="AJ789" s="2"/>
      <c r="AK789" s="2"/>
      <c r="AL789" s="2"/>
    </row>
    <row r="790" spans="30:38" ht="15.75" customHeight="1" x14ac:dyDescent="0.2">
      <c r="AD790" s="2"/>
      <c r="AE790" s="2"/>
      <c r="AF790" s="2"/>
      <c r="AG790" s="2"/>
      <c r="AH790" s="2"/>
      <c r="AI790" s="2"/>
      <c r="AJ790" s="2"/>
      <c r="AK790" s="2"/>
      <c r="AL790" s="2"/>
    </row>
    <row r="791" spans="30:38" ht="15.75" customHeight="1" x14ac:dyDescent="0.2">
      <c r="AD791" s="2"/>
      <c r="AE791" s="2"/>
      <c r="AF791" s="2"/>
      <c r="AG791" s="2"/>
      <c r="AH791" s="2"/>
      <c r="AI791" s="2"/>
      <c r="AJ791" s="2"/>
      <c r="AK791" s="2"/>
      <c r="AL791" s="2"/>
    </row>
    <row r="792" spans="30:38" ht="15.75" customHeight="1" x14ac:dyDescent="0.2">
      <c r="AD792" s="2"/>
      <c r="AE792" s="2"/>
      <c r="AF792" s="2"/>
      <c r="AG792" s="2"/>
      <c r="AH792" s="2"/>
      <c r="AI792" s="2"/>
      <c r="AJ792" s="2"/>
      <c r="AK792" s="2"/>
      <c r="AL792" s="2"/>
    </row>
    <row r="793" spans="30:38" ht="15.75" customHeight="1" x14ac:dyDescent="0.2">
      <c r="AD793" s="2"/>
      <c r="AE793" s="2"/>
      <c r="AF793" s="2"/>
      <c r="AG793" s="2"/>
      <c r="AH793" s="2"/>
      <c r="AI793" s="2"/>
      <c r="AJ793" s="2"/>
      <c r="AK793" s="2"/>
      <c r="AL793" s="2"/>
    </row>
    <row r="794" spans="30:38" ht="15.75" customHeight="1" x14ac:dyDescent="0.2">
      <c r="AD794" s="2"/>
      <c r="AE794" s="2"/>
      <c r="AF794" s="2"/>
      <c r="AG794" s="2"/>
      <c r="AH794" s="2"/>
      <c r="AI794" s="2"/>
      <c r="AJ794" s="2"/>
      <c r="AK794" s="2"/>
      <c r="AL794" s="2"/>
    </row>
    <row r="795" spans="30:38" ht="15.75" customHeight="1" x14ac:dyDescent="0.2">
      <c r="AD795" s="2"/>
      <c r="AE795" s="2"/>
      <c r="AF795" s="2"/>
      <c r="AG795" s="2"/>
      <c r="AH795" s="2"/>
      <c r="AI795" s="2"/>
      <c r="AJ795" s="2"/>
      <c r="AK795" s="2"/>
      <c r="AL795" s="2"/>
    </row>
    <row r="796" spans="30:38" ht="15.75" customHeight="1" x14ac:dyDescent="0.2">
      <c r="AD796" s="2"/>
      <c r="AE796" s="2"/>
      <c r="AF796" s="2"/>
      <c r="AG796" s="2"/>
      <c r="AH796" s="2"/>
      <c r="AI796" s="2"/>
      <c r="AJ796" s="2"/>
      <c r="AK796" s="2"/>
      <c r="AL796" s="2"/>
    </row>
    <row r="797" spans="30:38" ht="15.75" customHeight="1" x14ac:dyDescent="0.2">
      <c r="AD797" s="2"/>
      <c r="AE797" s="2"/>
      <c r="AF797" s="2"/>
      <c r="AG797" s="2"/>
      <c r="AH797" s="2"/>
      <c r="AI797" s="2"/>
      <c r="AJ797" s="2"/>
      <c r="AK797" s="2"/>
      <c r="AL797" s="2"/>
    </row>
    <row r="798" spans="30:38" ht="15.75" customHeight="1" x14ac:dyDescent="0.2">
      <c r="AD798" s="2"/>
      <c r="AE798" s="2"/>
      <c r="AF798" s="2"/>
      <c r="AG798" s="2"/>
      <c r="AH798" s="2"/>
      <c r="AI798" s="2"/>
      <c r="AJ798" s="2"/>
      <c r="AK798" s="2"/>
      <c r="AL798" s="2"/>
    </row>
    <row r="799" spans="30:38" ht="15.75" customHeight="1" x14ac:dyDescent="0.2">
      <c r="AD799" s="2"/>
      <c r="AE799" s="2"/>
      <c r="AF799" s="2"/>
      <c r="AG799" s="2"/>
      <c r="AH799" s="2"/>
      <c r="AI799" s="2"/>
      <c r="AJ799" s="2"/>
      <c r="AK799" s="2"/>
      <c r="AL799" s="2"/>
    </row>
    <row r="800" spans="30:38" ht="15.75" customHeight="1" x14ac:dyDescent="0.2">
      <c r="AD800" s="2"/>
      <c r="AE800" s="2"/>
      <c r="AF800" s="2"/>
      <c r="AG800" s="2"/>
      <c r="AH800" s="2"/>
      <c r="AI800" s="2"/>
      <c r="AJ800" s="2"/>
      <c r="AK800" s="2"/>
      <c r="AL800" s="2"/>
    </row>
    <row r="801" spans="30:38" ht="15.75" customHeight="1" x14ac:dyDescent="0.2">
      <c r="AD801" s="2"/>
      <c r="AE801" s="2"/>
      <c r="AF801" s="2"/>
      <c r="AG801" s="2"/>
      <c r="AH801" s="2"/>
      <c r="AI801" s="2"/>
      <c r="AJ801" s="2"/>
      <c r="AK801" s="2"/>
      <c r="AL801" s="2"/>
    </row>
    <row r="802" spans="30:38" ht="15.75" customHeight="1" x14ac:dyDescent="0.2">
      <c r="AD802" s="2"/>
      <c r="AE802" s="2"/>
      <c r="AF802" s="2"/>
      <c r="AG802" s="2"/>
      <c r="AH802" s="2"/>
      <c r="AI802" s="2"/>
      <c r="AJ802" s="2"/>
      <c r="AK802" s="2"/>
      <c r="AL802" s="2"/>
    </row>
    <row r="803" spans="30:38" ht="15.75" customHeight="1" x14ac:dyDescent="0.2">
      <c r="AD803" s="2"/>
      <c r="AE803" s="2"/>
      <c r="AF803" s="2"/>
      <c r="AG803" s="2"/>
      <c r="AH803" s="2"/>
      <c r="AI803" s="2"/>
      <c r="AJ803" s="2"/>
      <c r="AK803" s="2"/>
      <c r="AL803" s="2"/>
    </row>
    <row r="804" spans="30:38" ht="15.75" customHeight="1" x14ac:dyDescent="0.2">
      <c r="AD804" s="2"/>
      <c r="AE804" s="2"/>
      <c r="AF804" s="2"/>
      <c r="AG804" s="2"/>
      <c r="AH804" s="2"/>
      <c r="AI804" s="2"/>
      <c r="AJ804" s="2"/>
      <c r="AK804" s="2"/>
      <c r="AL804" s="2"/>
    </row>
    <row r="805" spans="30:38" ht="15.75" customHeight="1" x14ac:dyDescent="0.2">
      <c r="AD805" s="2"/>
      <c r="AE805" s="2"/>
      <c r="AF805" s="2"/>
      <c r="AG805" s="2"/>
      <c r="AH805" s="2"/>
      <c r="AI805" s="2"/>
      <c r="AJ805" s="2"/>
      <c r="AK805" s="2"/>
      <c r="AL805" s="2"/>
    </row>
    <row r="806" spans="30:38" ht="15.75" customHeight="1" x14ac:dyDescent="0.2">
      <c r="AD806" s="2"/>
      <c r="AE806" s="2"/>
      <c r="AF806" s="2"/>
      <c r="AG806" s="2"/>
      <c r="AH806" s="2"/>
      <c r="AI806" s="2"/>
      <c r="AJ806" s="2"/>
      <c r="AK806" s="2"/>
      <c r="AL806" s="2"/>
    </row>
    <row r="807" spans="30:38" ht="15.75" customHeight="1" x14ac:dyDescent="0.2">
      <c r="AD807" s="2"/>
      <c r="AE807" s="2"/>
      <c r="AF807" s="2"/>
      <c r="AG807" s="2"/>
      <c r="AH807" s="2"/>
      <c r="AI807" s="2"/>
      <c r="AJ807" s="2"/>
      <c r="AK807" s="2"/>
      <c r="AL807" s="2"/>
    </row>
    <row r="808" spans="30:38" ht="15.75" customHeight="1" x14ac:dyDescent="0.2">
      <c r="AD808" s="2"/>
      <c r="AE808" s="2"/>
      <c r="AF808" s="2"/>
      <c r="AG808" s="2"/>
      <c r="AH808" s="2"/>
      <c r="AI808" s="2"/>
      <c r="AJ808" s="2"/>
      <c r="AK808" s="2"/>
      <c r="AL808" s="2"/>
    </row>
    <row r="809" spans="30:38" ht="15.75" customHeight="1" x14ac:dyDescent="0.2">
      <c r="AD809" s="2"/>
      <c r="AE809" s="2"/>
      <c r="AF809" s="2"/>
      <c r="AG809" s="2"/>
      <c r="AH809" s="2"/>
      <c r="AI809" s="2"/>
      <c r="AJ809" s="2"/>
      <c r="AK809" s="2"/>
      <c r="AL809" s="2"/>
    </row>
    <row r="810" spans="30:38" ht="15.75" customHeight="1" x14ac:dyDescent="0.2">
      <c r="AD810" s="2"/>
      <c r="AE810" s="2"/>
      <c r="AF810" s="2"/>
      <c r="AG810" s="2"/>
      <c r="AH810" s="2"/>
      <c r="AI810" s="2"/>
      <c r="AJ810" s="2"/>
      <c r="AK810" s="2"/>
      <c r="AL810" s="2"/>
    </row>
    <row r="811" spans="30:38" ht="15.75" customHeight="1" x14ac:dyDescent="0.2">
      <c r="AD811" s="2"/>
      <c r="AE811" s="2"/>
      <c r="AF811" s="2"/>
      <c r="AG811" s="2"/>
      <c r="AH811" s="2"/>
      <c r="AI811" s="2"/>
      <c r="AJ811" s="2"/>
      <c r="AK811" s="2"/>
      <c r="AL811" s="2"/>
    </row>
    <row r="812" spans="30:38" ht="15.75" customHeight="1" x14ac:dyDescent="0.2">
      <c r="AD812" s="2"/>
      <c r="AE812" s="2"/>
      <c r="AF812" s="2"/>
      <c r="AG812" s="2"/>
      <c r="AH812" s="2"/>
      <c r="AI812" s="2"/>
      <c r="AJ812" s="2"/>
      <c r="AK812" s="2"/>
      <c r="AL812" s="2"/>
    </row>
    <row r="813" spans="30:38" ht="15.75" customHeight="1" x14ac:dyDescent="0.2">
      <c r="AD813" s="2"/>
      <c r="AE813" s="2"/>
      <c r="AF813" s="2"/>
      <c r="AG813" s="2"/>
      <c r="AH813" s="2"/>
      <c r="AI813" s="2"/>
      <c r="AJ813" s="2"/>
      <c r="AK813" s="2"/>
      <c r="AL813" s="2"/>
    </row>
    <row r="814" spans="30:38" ht="15.75" customHeight="1" x14ac:dyDescent="0.2">
      <c r="AD814" s="2"/>
      <c r="AE814" s="2"/>
      <c r="AF814" s="2"/>
      <c r="AG814" s="2"/>
      <c r="AH814" s="2"/>
      <c r="AI814" s="2"/>
      <c r="AJ814" s="2"/>
      <c r="AK814" s="2"/>
      <c r="AL814" s="2"/>
    </row>
    <row r="815" spans="30:38" ht="15.75" customHeight="1" x14ac:dyDescent="0.2">
      <c r="AD815" s="2"/>
      <c r="AE815" s="2"/>
      <c r="AF815" s="2"/>
      <c r="AG815" s="2"/>
      <c r="AH815" s="2"/>
      <c r="AI815" s="2"/>
      <c r="AJ815" s="2"/>
      <c r="AK815" s="2"/>
      <c r="AL815" s="2"/>
    </row>
    <row r="816" spans="30:38" ht="15.75" customHeight="1" x14ac:dyDescent="0.2">
      <c r="AD816" s="2"/>
      <c r="AE816" s="2"/>
      <c r="AF816" s="2"/>
      <c r="AG816" s="2"/>
      <c r="AH816" s="2"/>
      <c r="AI816" s="2"/>
      <c r="AJ816" s="2"/>
      <c r="AK816" s="2"/>
      <c r="AL816" s="2"/>
    </row>
    <row r="817" spans="30:38" ht="15.75" customHeight="1" x14ac:dyDescent="0.2">
      <c r="AD817" s="2"/>
      <c r="AE817" s="2"/>
      <c r="AF817" s="2"/>
      <c r="AG817" s="2"/>
      <c r="AH817" s="2"/>
      <c r="AI817" s="2"/>
      <c r="AJ817" s="2"/>
      <c r="AK817" s="2"/>
      <c r="AL817" s="2"/>
    </row>
    <row r="818" spans="30:38" ht="15.75" customHeight="1" x14ac:dyDescent="0.2">
      <c r="AD818" s="2"/>
      <c r="AE818" s="2"/>
      <c r="AF818" s="2"/>
      <c r="AG818" s="2"/>
      <c r="AH818" s="2"/>
      <c r="AI818" s="2"/>
      <c r="AJ818" s="2"/>
      <c r="AK818" s="2"/>
      <c r="AL818" s="2"/>
    </row>
    <row r="819" spans="30:38" ht="15.75" customHeight="1" x14ac:dyDescent="0.2">
      <c r="AD819" s="2"/>
      <c r="AE819" s="2"/>
      <c r="AF819" s="2"/>
      <c r="AG819" s="2"/>
      <c r="AH819" s="2"/>
      <c r="AI819" s="2"/>
      <c r="AJ819" s="2"/>
      <c r="AK819" s="2"/>
      <c r="AL819" s="2"/>
    </row>
    <row r="820" spans="30:38" ht="15.75" customHeight="1" x14ac:dyDescent="0.2">
      <c r="AD820" s="2"/>
      <c r="AE820" s="2"/>
      <c r="AF820" s="2"/>
      <c r="AG820" s="2"/>
      <c r="AH820" s="2"/>
      <c r="AI820" s="2"/>
      <c r="AJ820" s="2"/>
      <c r="AK820" s="2"/>
      <c r="AL820" s="2"/>
    </row>
    <row r="821" spans="30:38" ht="15.75" customHeight="1" x14ac:dyDescent="0.2">
      <c r="AD821" s="2"/>
      <c r="AE821" s="2"/>
      <c r="AF821" s="2"/>
      <c r="AG821" s="2"/>
      <c r="AH821" s="2"/>
      <c r="AI821" s="2"/>
      <c r="AJ821" s="2"/>
      <c r="AK821" s="2"/>
      <c r="AL821" s="2"/>
    </row>
    <row r="822" spans="30:38" ht="15.75" customHeight="1" x14ac:dyDescent="0.2">
      <c r="AD822" s="2"/>
      <c r="AE822" s="2"/>
      <c r="AF822" s="2"/>
      <c r="AG822" s="2"/>
      <c r="AH822" s="2"/>
      <c r="AI822" s="2"/>
      <c r="AJ822" s="2"/>
      <c r="AK822" s="2"/>
      <c r="AL822" s="2"/>
    </row>
    <row r="823" spans="30:38" ht="15.75" customHeight="1" x14ac:dyDescent="0.2">
      <c r="AD823" s="2"/>
      <c r="AE823" s="2"/>
      <c r="AF823" s="2"/>
      <c r="AG823" s="2"/>
      <c r="AH823" s="2"/>
      <c r="AI823" s="2"/>
      <c r="AJ823" s="2"/>
      <c r="AK823" s="2"/>
      <c r="AL823" s="2"/>
    </row>
    <row r="824" spans="30:38" ht="15.75" customHeight="1" x14ac:dyDescent="0.2">
      <c r="AD824" s="2"/>
      <c r="AE824" s="2"/>
      <c r="AF824" s="2"/>
      <c r="AG824" s="2"/>
      <c r="AH824" s="2"/>
      <c r="AI824" s="2"/>
      <c r="AJ824" s="2"/>
      <c r="AK824" s="2"/>
      <c r="AL824" s="2"/>
    </row>
    <row r="825" spans="30:38" ht="15.75" customHeight="1" x14ac:dyDescent="0.2">
      <c r="AD825" s="2"/>
      <c r="AE825" s="2"/>
      <c r="AF825" s="2"/>
      <c r="AG825" s="2"/>
      <c r="AH825" s="2"/>
      <c r="AI825" s="2"/>
      <c r="AJ825" s="2"/>
      <c r="AK825" s="2"/>
      <c r="AL825" s="2"/>
    </row>
    <row r="826" spans="30:38" ht="15.75" customHeight="1" x14ac:dyDescent="0.2">
      <c r="AD826" s="2"/>
      <c r="AE826" s="2"/>
      <c r="AF826" s="2"/>
      <c r="AG826" s="2"/>
      <c r="AH826" s="2"/>
      <c r="AI826" s="2"/>
      <c r="AJ826" s="2"/>
      <c r="AK826" s="2"/>
      <c r="AL826" s="2"/>
    </row>
    <row r="827" spans="30:38" ht="15.75" customHeight="1" x14ac:dyDescent="0.2">
      <c r="AD827" s="2"/>
      <c r="AE827" s="2"/>
      <c r="AF827" s="2"/>
      <c r="AG827" s="2"/>
      <c r="AH827" s="2"/>
      <c r="AI827" s="2"/>
      <c r="AJ827" s="2"/>
      <c r="AK827" s="2"/>
      <c r="AL827" s="2"/>
    </row>
    <row r="828" spans="30:38" ht="15.75" customHeight="1" x14ac:dyDescent="0.2">
      <c r="AD828" s="2"/>
      <c r="AE828" s="2"/>
      <c r="AF828" s="2"/>
      <c r="AG828" s="2"/>
      <c r="AH828" s="2"/>
      <c r="AI828" s="2"/>
      <c r="AJ828" s="2"/>
      <c r="AK828" s="2"/>
      <c r="AL828" s="2"/>
    </row>
    <row r="829" spans="30:38" ht="15.75" customHeight="1" x14ac:dyDescent="0.2">
      <c r="AD829" s="2"/>
      <c r="AE829" s="2"/>
      <c r="AF829" s="2"/>
      <c r="AG829" s="2"/>
      <c r="AH829" s="2"/>
      <c r="AI829" s="2"/>
      <c r="AJ829" s="2"/>
      <c r="AK829" s="2"/>
      <c r="AL829" s="2"/>
    </row>
    <row r="830" spans="30:38" ht="15.75" customHeight="1" x14ac:dyDescent="0.2">
      <c r="AD830" s="2"/>
      <c r="AE830" s="2"/>
      <c r="AF830" s="2"/>
      <c r="AG830" s="2"/>
      <c r="AH830" s="2"/>
      <c r="AI830" s="2"/>
      <c r="AJ830" s="2"/>
      <c r="AK830" s="2"/>
      <c r="AL830" s="2"/>
    </row>
    <row r="831" spans="30:38" ht="15.75" customHeight="1" x14ac:dyDescent="0.2">
      <c r="AD831" s="2"/>
      <c r="AE831" s="2"/>
      <c r="AF831" s="2"/>
      <c r="AG831" s="2"/>
      <c r="AH831" s="2"/>
      <c r="AI831" s="2"/>
      <c r="AJ831" s="2"/>
      <c r="AK831" s="2"/>
      <c r="AL831" s="2"/>
    </row>
    <row r="832" spans="30:38" ht="15.75" customHeight="1" x14ac:dyDescent="0.2">
      <c r="AD832" s="2"/>
      <c r="AE832" s="2"/>
      <c r="AF832" s="2"/>
      <c r="AG832" s="2"/>
      <c r="AH832" s="2"/>
      <c r="AI832" s="2"/>
      <c r="AJ832" s="2"/>
      <c r="AK832" s="2"/>
      <c r="AL832" s="2"/>
    </row>
    <row r="833" spans="30:38" ht="15.75" customHeight="1" x14ac:dyDescent="0.2">
      <c r="AD833" s="2"/>
      <c r="AE833" s="2"/>
      <c r="AF833" s="2"/>
      <c r="AG833" s="2"/>
      <c r="AH833" s="2"/>
      <c r="AI833" s="2"/>
      <c r="AJ833" s="2"/>
      <c r="AK833" s="2"/>
      <c r="AL833" s="2"/>
    </row>
    <row r="834" spans="30:38" ht="15.75" customHeight="1" x14ac:dyDescent="0.2">
      <c r="AD834" s="2"/>
      <c r="AE834" s="2"/>
      <c r="AF834" s="2"/>
      <c r="AG834" s="2"/>
      <c r="AH834" s="2"/>
      <c r="AI834" s="2"/>
      <c r="AJ834" s="2"/>
      <c r="AK834" s="2"/>
      <c r="AL834" s="2"/>
    </row>
    <row r="835" spans="30:38" ht="15.75" customHeight="1" x14ac:dyDescent="0.2">
      <c r="AD835" s="2"/>
      <c r="AE835" s="2"/>
      <c r="AF835" s="2"/>
      <c r="AG835" s="2"/>
      <c r="AH835" s="2"/>
      <c r="AI835" s="2"/>
      <c r="AJ835" s="2"/>
      <c r="AK835" s="2"/>
      <c r="AL835" s="2"/>
    </row>
    <row r="836" spans="30:38" ht="15.75" customHeight="1" x14ac:dyDescent="0.2">
      <c r="AD836" s="2"/>
      <c r="AE836" s="2"/>
      <c r="AF836" s="2"/>
      <c r="AG836" s="2"/>
      <c r="AH836" s="2"/>
      <c r="AI836" s="2"/>
      <c r="AJ836" s="2"/>
      <c r="AK836" s="2"/>
      <c r="AL836" s="2"/>
    </row>
    <row r="837" spans="30:38" ht="15.75" customHeight="1" x14ac:dyDescent="0.2">
      <c r="AD837" s="2"/>
      <c r="AE837" s="2"/>
      <c r="AF837" s="2"/>
      <c r="AG837" s="2"/>
      <c r="AH837" s="2"/>
      <c r="AI837" s="2"/>
      <c r="AJ837" s="2"/>
      <c r="AK837" s="2"/>
      <c r="AL837" s="2"/>
    </row>
    <row r="838" spans="30:38" ht="15.75" customHeight="1" x14ac:dyDescent="0.2">
      <c r="AD838" s="2"/>
      <c r="AE838" s="2"/>
      <c r="AF838" s="2"/>
      <c r="AG838" s="2"/>
      <c r="AH838" s="2"/>
      <c r="AI838" s="2"/>
      <c r="AJ838" s="2"/>
      <c r="AK838" s="2"/>
      <c r="AL838" s="2"/>
    </row>
    <row r="839" spans="30:38" ht="15.75" customHeight="1" x14ac:dyDescent="0.2">
      <c r="AD839" s="2"/>
      <c r="AE839" s="2"/>
      <c r="AF839" s="2"/>
      <c r="AG839" s="2"/>
      <c r="AH839" s="2"/>
      <c r="AI839" s="2"/>
      <c r="AJ839" s="2"/>
      <c r="AK839" s="2"/>
      <c r="AL839" s="2"/>
    </row>
    <row r="840" spans="30:38" ht="15.75" customHeight="1" x14ac:dyDescent="0.2">
      <c r="AD840" s="2"/>
      <c r="AE840" s="2"/>
      <c r="AF840" s="2"/>
      <c r="AG840" s="2"/>
      <c r="AH840" s="2"/>
      <c r="AI840" s="2"/>
      <c r="AJ840" s="2"/>
      <c r="AK840" s="2"/>
      <c r="AL840" s="2"/>
    </row>
    <row r="841" spans="30:38" ht="15.75" customHeight="1" x14ac:dyDescent="0.2">
      <c r="AD841" s="2"/>
      <c r="AE841" s="2"/>
      <c r="AF841" s="2"/>
      <c r="AG841" s="2"/>
      <c r="AH841" s="2"/>
      <c r="AI841" s="2"/>
      <c r="AJ841" s="2"/>
      <c r="AK841" s="2"/>
      <c r="AL841" s="2"/>
    </row>
    <row r="842" spans="30:38" ht="15.75" customHeight="1" x14ac:dyDescent="0.2">
      <c r="AD842" s="2"/>
      <c r="AE842" s="2"/>
      <c r="AF842" s="2"/>
      <c r="AG842" s="2"/>
      <c r="AH842" s="2"/>
      <c r="AI842" s="2"/>
      <c r="AJ842" s="2"/>
      <c r="AK842" s="2"/>
      <c r="AL842" s="2"/>
    </row>
    <row r="843" spans="30:38" ht="15.75" customHeight="1" x14ac:dyDescent="0.2">
      <c r="AD843" s="2"/>
      <c r="AE843" s="2"/>
      <c r="AF843" s="2"/>
      <c r="AG843" s="2"/>
      <c r="AH843" s="2"/>
      <c r="AI843" s="2"/>
      <c r="AJ843" s="2"/>
      <c r="AK843" s="2"/>
      <c r="AL843" s="2"/>
    </row>
    <row r="844" spans="30:38" ht="15.75" customHeight="1" x14ac:dyDescent="0.2">
      <c r="AD844" s="2"/>
      <c r="AE844" s="2"/>
      <c r="AF844" s="2"/>
      <c r="AG844" s="2"/>
      <c r="AH844" s="2"/>
      <c r="AI844" s="2"/>
      <c r="AJ844" s="2"/>
      <c r="AK844" s="2"/>
      <c r="AL844" s="2"/>
    </row>
    <row r="845" spans="30:38" ht="15.75" customHeight="1" x14ac:dyDescent="0.2">
      <c r="AD845" s="2"/>
      <c r="AE845" s="2"/>
      <c r="AF845" s="2"/>
      <c r="AG845" s="2"/>
      <c r="AH845" s="2"/>
      <c r="AI845" s="2"/>
      <c r="AJ845" s="2"/>
      <c r="AK845" s="2"/>
      <c r="AL845" s="2"/>
    </row>
    <row r="846" spans="30:38" ht="15.75" customHeight="1" x14ac:dyDescent="0.2">
      <c r="AD846" s="2"/>
      <c r="AE846" s="2"/>
      <c r="AF846" s="2"/>
      <c r="AG846" s="2"/>
      <c r="AH846" s="2"/>
      <c r="AI846" s="2"/>
      <c r="AJ846" s="2"/>
      <c r="AK846" s="2"/>
      <c r="AL846" s="2"/>
    </row>
    <row r="847" spans="30:38" ht="15.75" customHeight="1" x14ac:dyDescent="0.2">
      <c r="AD847" s="2"/>
      <c r="AE847" s="2"/>
      <c r="AF847" s="2"/>
      <c r="AG847" s="2"/>
      <c r="AH847" s="2"/>
      <c r="AI847" s="2"/>
      <c r="AJ847" s="2"/>
      <c r="AK847" s="2"/>
      <c r="AL847" s="2"/>
    </row>
    <row r="848" spans="30:38" ht="15.75" customHeight="1" x14ac:dyDescent="0.2">
      <c r="AD848" s="2"/>
      <c r="AE848" s="2"/>
      <c r="AF848" s="2"/>
      <c r="AG848" s="2"/>
      <c r="AH848" s="2"/>
      <c r="AI848" s="2"/>
      <c r="AJ848" s="2"/>
      <c r="AK848" s="2"/>
      <c r="AL848" s="2"/>
    </row>
    <row r="849" spans="30:38" ht="15.75" customHeight="1" x14ac:dyDescent="0.2">
      <c r="AD849" s="2"/>
      <c r="AE849" s="2"/>
      <c r="AF849" s="2"/>
      <c r="AG849" s="2"/>
      <c r="AH849" s="2"/>
      <c r="AI849" s="2"/>
      <c r="AJ849" s="2"/>
      <c r="AK849" s="2"/>
      <c r="AL849" s="2"/>
    </row>
    <row r="850" spans="30:38" ht="15.75" customHeight="1" x14ac:dyDescent="0.2">
      <c r="AD850" s="2"/>
      <c r="AE850" s="2"/>
      <c r="AF850" s="2"/>
      <c r="AG850" s="2"/>
      <c r="AH850" s="2"/>
      <c r="AI850" s="2"/>
      <c r="AJ850" s="2"/>
      <c r="AK850" s="2"/>
      <c r="AL850" s="2"/>
    </row>
    <row r="851" spans="30:38" ht="15.75" customHeight="1" x14ac:dyDescent="0.2">
      <c r="AD851" s="2"/>
      <c r="AE851" s="2"/>
      <c r="AF851" s="2"/>
      <c r="AG851" s="2"/>
      <c r="AH851" s="2"/>
      <c r="AI851" s="2"/>
      <c r="AJ851" s="2"/>
      <c r="AK851" s="2"/>
      <c r="AL851" s="2"/>
    </row>
    <row r="852" spans="30:38" ht="15.75" customHeight="1" x14ac:dyDescent="0.2">
      <c r="AD852" s="2"/>
      <c r="AE852" s="2"/>
      <c r="AF852" s="2"/>
      <c r="AG852" s="2"/>
      <c r="AH852" s="2"/>
      <c r="AI852" s="2"/>
      <c r="AJ852" s="2"/>
      <c r="AK852" s="2"/>
      <c r="AL852" s="2"/>
    </row>
    <row r="853" spans="30:38" ht="15.75" customHeight="1" x14ac:dyDescent="0.2">
      <c r="AD853" s="2"/>
      <c r="AE853" s="2"/>
      <c r="AF853" s="2"/>
      <c r="AG853" s="2"/>
      <c r="AH853" s="2"/>
      <c r="AI853" s="2"/>
      <c r="AJ853" s="2"/>
      <c r="AK853" s="2"/>
      <c r="AL853" s="2"/>
    </row>
    <row r="854" spans="30:38" ht="15.75" customHeight="1" x14ac:dyDescent="0.2">
      <c r="AD854" s="2"/>
      <c r="AE854" s="2"/>
      <c r="AF854" s="2"/>
      <c r="AG854" s="2"/>
      <c r="AH854" s="2"/>
      <c r="AI854" s="2"/>
      <c r="AJ854" s="2"/>
      <c r="AK854" s="2"/>
      <c r="AL854" s="2"/>
    </row>
    <row r="855" spans="30:38" ht="15.75" customHeight="1" x14ac:dyDescent="0.2">
      <c r="AD855" s="2"/>
      <c r="AE855" s="2"/>
      <c r="AF855" s="2"/>
      <c r="AG855" s="2"/>
      <c r="AH855" s="2"/>
      <c r="AI855" s="2"/>
      <c r="AJ855" s="2"/>
      <c r="AK855" s="2"/>
      <c r="AL855" s="2"/>
    </row>
    <row r="856" spans="30:38" ht="15.75" customHeight="1" x14ac:dyDescent="0.2">
      <c r="AD856" s="2"/>
      <c r="AE856" s="2"/>
      <c r="AF856" s="2"/>
      <c r="AG856" s="2"/>
      <c r="AH856" s="2"/>
      <c r="AI856" s="2"/>
      <c r="AJ856" s="2"/>
      <c r="AK856" s="2"/>
      <c r="AL856" s="2"/>
    </row>
    <row r="857" spans="30:38" ht="15.75" customHeight="1" x14ac:dyDescent="0.2">
      <c r="AD857" s="2"/>
      <c r="AE857" s="2"/>
      <c r="AF857" s="2"/>
      <c r="AG857" s="2"/>
      <c r="AH857" s="2"/>
      <c r="AI857" s="2"/>
      <c r="AJ857" s="2"/>
      <c r="AK857" s="2"/>
      <c r="AL857" s="2"/>
    </row>
    <row r="858" spans="30:38" ht="15.75" customHeight="1" x14ac:dyDescent="0.2">
      <c r="AD858" s="2"/>
      <c r="AE858" s="2"/>
      <c r="AF858" s="2"/>
      <c r="AG858" s="2"/>
      <c r="AH858" s="2"/>
      <c r="AI858" s="2"/>
      <c r="AJ858" s="2"/>
      <c r="AK858" s="2"/>
      <c r="AL858" s="2"/>
    </row>
    <row r="859" spans="30:38" ht="15.75" customHeight="1" x14ac:dyDescent="0.2">
      <c r="AD859" s="2"/>
      <c r="AE859" s="2"/>
      <c r="AF859" s="2"/>
      <c r="AG859" s="2"/>
      <c r="AH859" s="2"/>
      <c r="AI859" s="2"/>
      <c r="AJ859" s="2"/>
      <c r="AK859" s="2"/>
      <c r="AL859" s="2"/>
    </row>
    <row r="860" spans="30:38" ht="15.75" customHeight="1" x14ac:dyDescent="0.2">
      <c r="AD860" s="2"/>
      <c r="AE860" s="2"/>
      <c r="AF860" s="2"/>
      <c r="AG860" s="2"/>
      <c r="AH860" s="2"/>
      <c r="AI860" s="2"/>
      <c r="AJ860" s="2"/>
      <c r="AK860" s="2"/>
      <c r="AL860" s="2"/>
    </row>
    <row r="861" spans="30:38" ht="15.75" customHeight="1" x14ac:dyDescent="0.2">
      <c r="AD861" s="2"/>
      <c r="AE861" s="2"/>
      <c r="AF861" s="2"/>
      <c r="AG861" s="2"/>
      <c r="AH861" s="2"/>
      <c r="AI861" s="2"/>
      <c r="AJ861" s="2"/>
      <c r="AK861" s="2"/>
      <c r="AL861" s="2"/>
    </row>
    <row r="862" spans="30:38" ht="15.75" customHeight="1" x14ac:dyDescent="0.2">
      <c r="AD862" s="2"/>
      <c r="AE862" s="2"/>
      <c r="AF862" s="2"/>
      <c r="AG862" s="2"/>
      <c r="AH862" s="2"/>
      <c r="AI862" s="2"/>
      <c r="AJ862" s="2"/>
      <c r="AK862" s="2"/>
      <c r="AL862" s="2"/>
    </row>
    <row r="863" spans="30:38" ht="15.75" customHeight="1" x14ac:dyDescent="0.2">
      <c r="AD863" s="2"/>
      <c r="AE863" s="2"/>
      <c r="AF863" s="2"/>
      <c r="AG863" s="2"/>
      <c r="AH863" s="2"/>
      <c r="AI863" s="2"/>
      <c r="AJ863" s="2"/>
      <c r="AK863" s="2"/>
      <c r="AL863" s="2"/>
    </row>
    <row r="864" spans="30:38" ht="15.75" customHeight="1" x14ac:dyDescent="0.2">
      <c r="AD864" s="2"/>
      <c r="AE864" s="2"/>
      <c r="AF864" s="2"/>
      <c r="AG864" s="2"/>
      <c r="AH864" s="2"/>
      <c r="AI864" s="2"/>
      <c r="AJ864" s="2"/>
      <c r="AK864" s="2"/>
      <c r="AL864" s="2"/>
    </row>
    <row r="865" spans="30:38" ht="15.75" customHeight="1" x14ac:dyDescent="0.2">
      <c r="AD865" s="2"/>
      <c r="AE865" s="2"/>
      <c r="AF865" s="2"/>
      <c r="AG865" s="2"/>
      <c r="AH865" s="2"/>
      <c r="AI865" s="2"/>
      <c r="AJ865" s="2"/>
      <c r="AK865" s="2"/>
      <c r="AL865" s="2"/>
    </row>
    <row r="866" spans="30:38" ht="15.75" customHeight="1" x14ac:dyDescent="0.2">
      <c r="AD866" s="2"/>
      <c r="AE866" s="2"/>
      <c r="AF866" s="2"/>
      <c r="AG866" s="2"/>
      <c r="AH866" s="2"/>
      <c r="AI866" s="2"/>
      <c r="AJ866" s="2"/>
      <c r="AK866" s="2"/>
      <c r="AL866" s="2"/>
    </row>
    <row r="867" spans="30:38" ht="15.75" customHeight="1" x14ac:dyDescent="0.2">
      <c r="AD867" s="2"/>
      <c r="AE867" s="2"/>
      <c r="AF867" s="2"/>
      <c r="AG867" s="2"/>
      <c r="AH867" s="2"/>
      <c r="AI867" s="2"/>
      <c r="AJ867" s="2"/>
      <c r="AK867" s="2"/>
      <c r="AL867" s="2"/>
    </row>
    <row r="868" spans="30:38" ht="15.75" customHeight="1" x14ac:dyDescent="0.2">
      <c r="AD868" s="2"/>
      <c r="AE868" s="2"/>
      <c r="AF868" s="2"/>
      <c r="AG868" s="2"/>
      <c r="AH868" s="2"/>
      <c r="AI868" s="2"/>
      <c r="AJ868" s="2"/>
      <c r="AK868" s="2"/>
      <c r="AL868" s="2"/>
    </row>
    <row r="869" spans="30:38" ht="15.75" customHeight="1" x14ac:dyDescent="0.2">
      <c r="AD869" s="2"/>
      <c r="AE869" s="2"/>
      <c r="AF869" s="2"/>
      <c r="AG869" s="2"/>
      <c r="AH869" s="2"/>
      <c r="AI869" s="2"/>
      <c r="AJ869" s="2"/>
      <c r="AK869" s="2"/>
      <c r="AL869" s="2"/>
    </row>
    <row r="870" spans="30:38" ht="15.75" customHeight="1" x14ac:dyDescent="0.2">
      <c r="AD870" s="2"/>
      <c r="AE870" s="2"/>
      <c r="AF870" s="2"/>
      <c r="AG870" s="2"/>
      <c r="AH870" s="2"/>
      <c r="AI870" s="2"/>
      <c r="AJ870" s="2"/>
      <c r="AK870" s="2"/>
      <c r="AL870" s="2"/>
    </row>
    <row r="871" spans="30:38" ht="15.75" customHeight="1" x14ac:dyDescent="0.2">
      <c r="AD871" s="2"/>
      <c r="AE871" s="2"/>
      <c r="AF871" s="2"/>
      <c r="AG871" s="2"/>
      <c r="AH871" s="2"/>
      <c r="AI871" s="2"/>
      <c r="AJ871" s="2"/>
      <c r="AK871" s="2"/>
      <c r="AL871" s="2"/>
    </row>
    <row r="872" spans="30:38" ht="15.75" customHeight="1" x14ac:dyDescent="0.2">
      <c r="AD872" s="2"/>
      <c r="AE872" s="2"/>
      <c r="AF872" s="2"/>
      <c r="AG872" s="2"/>
      <c r="AH872" s="2"/>
      <c r="AI872" s="2"/>
      <c r="AJ872" s="2"/>
      <c r="AK872" s="2"/>
      <c r="AL872" s="2"/>
    </row>
    <row r="873" spans="30:38" ht="15.75" customHeight="1" x14ac:dyDescent="0.2">
      <c r="AD873" s="2"/>
      <c r="AE873" s="2"/>
      <c r="AF873" s="2"/>
      <c r="AG873" s="2"/>
      <c r="AH873" s="2"/>
      <c r="AI873" s="2"/>
      <c r="AJ873" s="2"/>
      <c r="AK873" s="2"/>
      <c r="AL873" s="2"/>
    </row>
    <row r="874" spans="30:38" ht="15.75" customHeight="1" x14ac:dyDescent="0.2">
      <c r="AD874" s="2"/>
      <c r="AE874" s="2"/>
      <c r="AF874" s="2"/>
      <c r="AG874" s="2"/>
      <c r="AH874" s="2"/>
      <c r="AI874" s="2"/>
      <c r="AJ874" s="2"/>
      <c r="AK874" s="2"/>
      <c r="AL874" s="2"/>
    </row>
    <row r="875" spans="30:38" ht="15.75" customHeight="1" x14ac:dyDescent="0.2">
      <c r="AD875" s="2"/>
      <c r="AE875" s="2"/>
      <c r="AF875" s="2"/>
      <c r="AG875" s="2"/>
      <c r="AH875" s="2"/>
      <c r="AI875" s="2"/>
      <c r="AJ875" s="2"/>
      <c r="AK875" s="2"/>
      <c r="AL875" s="2"/>
    </row>
    <row r="876" spans="30:38" ht="15.75" customHeight="1" x14ac:dyDescent="0.2">
      <c r="AD876" s="2"/>
      <c r="AE876" s="2"/>
      <c r="AF876" s="2"/>
      <c r="AG876" s="2"/>
      <c r="AH876" s="2"/>
      <c r="AI876" s="2"/>
      <c r="AJ876" s="2"/>
      <c r="AK876" s="2"/>
      <c r="AL876" s="2"/>
    </row>
    <row r="877" spans="30:38" ht="15.75" customHeight="1" x14ac:dyDescent="0.2">
      <c r="AD877" s="2"/>
      <c r="AE877" s="2"/>
      <c r="AF877" s="2"/>
      <c r="AG877" s="2"/>
      <c r="AH877" s="2"/>
      <c r="AI877" s="2"/>
      <c r="AJ877" s="2"/>
      <c r="AK877" s="2"/>
      <c r="AL877" s="2"/>
    </row>
    <row r="878" spans="30:38" ht="15.75" customHeight="1" x14ac:dyDescent="0.2">
      <c r="AD878" s="2"/>
      <c r="AE878" s="2"/>
      <c r="AF878" s="2"/>
      <c r="AG878" s="2"/>
      <c r="AH878" s="2"/>
      <c r="AI878" s="2"/>
      <c r="AJ878" s="2"/>
      <c r="AK878" s="2"/>
      <c r="AL878" s="2"/>
    </row>
    <row r="879" spans="30:38" ht="15.75" customHeight="1" x14ac:dyDescent="0.2">
      <c r="AD879" s="2"/>
      <c r="AE879" s="2"/>
      <c r="AF879" s="2"/>
      <c r="AG879" s="2"/>
      <c r="AH879" s="2"/>
      <c r="AI879" s="2"/>
      <c r="AJ879" s="2"/>
      <c r="AK879" s="2"/>
      <c r="AL879" s="2"/>
    </row>
    <row r="880" spans="30:38" ht="15.75" customHeight="1" x14ac:dyDescent="0.2">
      <c r="AD880" s="2"/>
      <c r="AE880" s="2"/>
      <c r="AF880" s="2"/>
      <c r="AG880" s="2"/>
      <c r="AH880" s="2"/>
      <c r="AI880" s="2"/>
      <c r="AJ880" s="2"/>
      <c r="AK880" s="2"/>
      <c r="AL880" s="2"/>
    </row>
    <row r="881" spans="30:38" ht="15.75" customHeight="1" x14ac:dyDescent="0.2">
      <c r="AD881" s="2"/>
      <c r="AE881" s="2"/>
      <c r="AF881" s="2"/>
      <c r="AG881" s="2"/>
      <c r="AH881" s="2"/>
      <c r="AI881" s="2"/>
      <c r="AJ881" s="2"/>
      <c r="AK881" s="2"/>
      <c r="AL881" s="2"/>
    </row>
    <row r="882" spans="30:38" ht="15.75" customHeight="1" x14ac:dyDescent="0.2">
      <c r="AD882" s="2"/>
      <c r="AE882" s="2"/>
      <c r="AF882" s="2"/>
      <c r="AG882" s="2"/>
      <c r="AH882" s="2"/>
      <c r="AI882" s="2"/>
      <c r="AJ882" s="2"/>
      <c r="AK882" s="2"/>
      <c r="AL882" s="2"/>
    </row>
    <row r="883" spans="30:38" ht="15.75" customHeight="1" x14ac:dyDescent="0.2">
      <c r="AD883" s="2"/>
      <c r="AE883" s="2"/>
      <c r="AF883" s="2"/>
      <c r="AG883" s="2"/>
      <c r="AH883" s="2"/>
      <c r="AI883" s="2"/>
      <c r="AJ883" s="2"/>
      <c r="AK883" s="2"/>
      <c r="AL883" s="2"/>
    </row>
    <row r="884" spans="30:38" ht="15.75" customHeight="1" x14ac:dyDescent="0.2">
      <c r="AD884" s="2"/>
      <c r="AE884" s="2"/>
      <c r="AF884" s="2"/>
      <c r="AG884" s="2"/>
      <c r="AH884" s="2"/>
      <c r="AI884" s="2"/>
      <c r="AJ884" s="2"/>
      <c r="AK884" s="2"/>
      <c r="AL884" s="2"/>
    </row>
    <row r="885" spans="30:38" ht="15.75" customHeight="1" x14ac:dyDescent="0.2">
      <c r="AD885" s="2"/>
      <c r="AE885" s="2"/>
      <c r="AF885" s="2"/>
      <c r="AG885" s="2"/>
      <c r="AH885" s="2"/>
      <c r="AI885" s="2"/>
      <c r="AJ885" s="2"/>
      <c r="AK885" s="2"/>
      <c r="AL885" s="2"/>
    </row>
    <row r="886" spans="30:38" ht="15.75" customHeight="1" x14ac:dyDescent="0.2">
      <c r="AD886" s="2"/>
      <c r="AE886" s="2"/>
      <c r="AF886" s="2"/>
      <c r="AG886" s="2"/>
      <c r="AH886" s="2"/>
      <c r="AI886" s="2"/>
      <c r="AJ886" s="2"/>
      <c r="AK886" s="2"/>
      <c r="AL886" s="2"/>
    </row>
    <row r="887" spans="30:38" ht="15.75" customHeight="1" x14ac:dyDescent="0.2">
      <c r="AD887" s="2"/>
      <c r="AE887" s="2"/>
      <c r="AF887" s="2"/>
      <c r="AG887" s="2"/>
      <c r="AH887" s="2"/>
      <c r="AI887" s="2"/>
      <c r="AJ887" s="2"/>
      <c r="AK887" s="2"/>
      <c r="AL887" s="2"/>
    </row>
    <row r="888" spans="30:38" ht="15.75" customHeight="1" x14ac:dyDescent="0.2">
      <c r="AD888" s="2"/>
      <c r="AE888" s="2"/>
      <c r="AF888" s="2"/>
      <c r="AG888" s="2"/>
      <c r="AH888" s="2"/>
      <c r="AI888" s="2"/>
      <c r="AJ888" s="2"/>
      <c r="AK888" s="2"/>
      <c r="AL888" s="2"/>
    </row>
    <row r="889" spans="30:38" ht="15.75" customHeight="1" x14ac:dyDescent="0.2">
      <c r="AD889" s="2"/>
      <c r="AE889" s="2"/>
      <c r="AF889" s="2"/>
      <c r="AG889" s="2"/>
      <c r="AH889" s="2"/>
      <c r="AI889" s="2"/>
      <c r="AJ889" s="2"/>
      <c r="AK889" s="2"/>
      <c r="AL889" s="2"/>
    </row>
    <row r="890" spans="30:38" ht="15.75" customHeight="1" x14ac:dyDescent="0.2">
      <c r="AD890" s="2"/>
      <c r="AE890" s="2"/>
      <c r="AF890" s="2"/>
      <c r="AG890" s="2"/>
      <c r="AH890" s="2"/>
      <c r="AI890" s="2"/>
      <c r="AJ890" s="2"/>
      <c r="AK890" s="2"/>
      <c r="AL890" s="2"/>
    </row>
    <row r="891" spans="30:38" ht="15.75" customHeight="1" x14ac:dyDescent="0.2">
      <c r="AD891" s="2"/>
      <c r="AE891" s="2"/>
      <c r="AF891" s="2"/>
      <c r="AG891" s="2"/>
      <c r="AH891" s="2"/>
      <c r="AI891" s="2"/>
      <c r="AJ891" s="2"/>
      <c r="AK891" s="2"/>
      <c r="AL891" s="2"/>
    </row>
    <row r="892" spans="30:38" ht="15.75" customHeight="1" x14ac:dyDescent="0.2">
      <c r="AD892" s="2"/>
      <c r="AE892" s="2"/>
      <c r="AF892" s="2"/>
      <c r="AG892" s="2"/>
      <c r="AH892" s="2"/>
      <c r="AI892" s="2"/>
      <c r="AJ892" s="2"/>
      <c r="AK892" s="2"/>
      <c r="AL892" s="2"/>
    </row>
    <row r="893" spans="30:38" ht="15.75" customHeight="1" x14ac:dyDescent="0.2">
      <c r="AD893" s="2"/>
      <c r="AE893" s="2"/>
      <c r="AF893" s="2"/>
      <c r="AG893" s="2"/>
      <c r="AH893" s="2"/>
      <c r="AI893" s="2"/>
      <c r="AJ893" s="2"/>
      <c r="AK893" s="2"/>
      <c r="AL893" s="2"/>
    </row>
    <row r="894" spans="30:38" ht="15.75" customHeight="1" x14ac:dyDescent="0.2">
      <c r="AD894" s="2"/>
      <c r="AE894" s="2"/>
      <c r="AF894" s="2"/>
      <c r="AG894" s="2"/>
      <c r="AH894" s="2"/>
      <c r="AI894" s="2"/>
      <c r="AJ894" s="2"/>
      <c r="AK894" s="2"/>
      <c r="AL894" s="2"/>
    </row>
    <row r="895" spans="30:38" ht="15.75" customHeight="1" x14ac:dyDescent="0.2">
      <c r="AD895" s="2"/>
      <c r="AE895" s="2"/>
      <c r="AF895" s="2"/>
      <c r="AG895" s="2"/>
      <c r="AH895" s="2"/>
      <c r="AI895" s="2"/>
      <c r="AJ895" s="2"/>
      <c r="AK895" s="2"/>
      <c r="AL895" s="2"/>
    </row>
    <row r="896" spans="30:38" ht="15.75" customHeight="1" x14ac:dyDescent="0.2">
      <c r="AD896" s="2"/>
      <c r="AE896" s="2"/>
      <c r="AF896" s="2"/>
      <c r="AG896" s="2"/>
      <c r="AH896" s="2"/>
      <c r="AI896" s="2"/>
      <c r="AJ896" s="2"/>
      <c r="AK896" s="2"/>
      <c r="AL896" s="2"/>
    </row>
    <row r="897" spans="30:38" ht="15.75" customHeight="1" x14ac:dyDescent="0.2">
      <c r="AD897" s="2"/>
      <c r="AE897" s="2"/>
      <c r="AF897" s="2"/>
      <c r="AG897" s="2"/>
      <c r="AH897" s="2"/>
      <c r="AI897" s="2"/>
      <c r="AJ897" s="2"/>
      <c r="AK897" s="2"/>
      <c r="AL897" s="2"/>
    </row>
    <row r="898" spans="30:38" ht="15.75" customHeight="1" x14ac:dyDescent="0.2">
      <c r="AD898" s="2"/>
      <c r="AE898" s="2"/>
      <c r="AF898" s="2"/>
      <c r="AG898" s="2"/>
      <c r="AH898" s="2"/>
      <c r="AI898" s="2"/>
      <c r="AJ898" s="2"/>
      <c r="AK898" s="2"/>
      <c r="AL898" s="2"/>
    </row>
    <row r="899" spans="30:38" ht="15.75" customHeight="1" x14ac:dyDescent="0.2">
      <c r="AD899" s="2"/>
      <c r="AE899" s="2"/>
      <c r="AF899" s="2"/>
      <c r="AG899" s="2"/>
      <c r="AH899" s="2"/>
      <c r="AI899" s="2"/>
      <c r="AJ899" s="2"/>
      <c r="AK899" s="2"/>
      <c r="AL899" s="2"/>
    </row>
    <row r="900" spans="30:38" ht="15.75" customHeight="1" x14ac:dyDescent="0.2">
      <c r="AD900" s="2"/>
      <c r="AE900" s="2"/>
      <c r="AF900" s="2"/>
      <c r="AG900" s="2"/>
      <c r="AH900" s="2"/>
      <c r="AI900" s="2"/>
      <c r="AJ900" s="2"/>
      <c r="AK900" s="2"/>
      <c r="AL900" s="2"/>
    </row>
    <row r="901" spans="30:38" ht="15.75" customHeight="1" x14ac:dyDescent="0.2">
      <c r="AD901" s="2"/>
      <c r="AE901" s="2"/>
      <c r="AF901" s="2"/>
      <c r="AG901" s="2"/>
      <c r="AH901" s="2"/>
      <c r="AI901" s="2"/>
      <c r="AJ901" s="2"/>
      <c r="AK901" s="2"/>
      <c r="AL901" s="2"/>
    </row>
    <row r="902" spans="30:38" ht="15.75" customHeight="1" x14ac:dyDescent="0.2">
      <c r="AD902" s="2"/>
      <c r="AE902" s="2"/>
      <c r="AF902" s="2"/>
      <c r="AG902" s="2"/>
      <c r="AH902" s="2"/>
      <c r="AI902" s="2"/>
      <c r="AJ902" s="2"/>
      <c r="AK902" s="2"/>
      <c r="AL902" s="2"/>
    </row>
    <row r="903" spans="30:38" ht="15.75" customHeight="1" x14ac:dyDescent="0.2">
      <c r="AD903" s="2"/>
      <c r="AE903" s="2"/>
      <c r="AF903" s="2"/>
      <c r="AG903" s="2"/>
      <c r="AH903" s="2"/>
      <c r="AI903" s="2"/>
      <c r="AJ903" s="2"/>
      <c r="AK903" s="2"/>
      <c r="AL903" s="2"/>
    </row>
    <row r="904" spans="30:38" ht="15.75" customHeight="1" x14ac:dyDescent="0.2">
      <c r="AD904" s="2"/>
      <c r="AE904" s="2"/>
      <c r="AF904" s="2"/>
      <c r="AG904" s="2"/>
      <c r="AH904" s="2"/>
      <c r="AI904" s="2"/>
      <c r="AJ904" s="2"/>
      <c r="AK904" s="2"/>
      <c r="AL904" s="2"/>
    </row>
    <row r="905" spans="30:38" ht="15.75" customHeight="1" x14ac:dyDescent="0.2">
      <c r="AD905" s="2"/>
      <c r="AE905" s="2"/>
      <c r="AF905" s="2"/>
      <c r="AG905" s="2"/>
      <c r="AH905" s="2"/>
      <c r="AI905" s="2"/>
      <c r="AJ905" s="2"/>
      <c r="AK905" s="2"/>
      <c r="AL905" s="2"/>
    </row>
    <row r="906" spans="30:38" ht="15.75" customHeight="1" x14ac:dyDescent="0.2">
      <c r="AD906" s="2"/>
      <c r="AE906" s="2"/>
      <c r="AF906" s="2"/>
      <c r="AG906" s="2"/>
      <c r="AH906" s="2"/>
      <c r="AI906" s="2"/>
      <c r="AJ906" s="2"/>
      <c r="AK906" s="2"/>
      <c r="AL906" s="2"/>
    </row>
    <row r="907" spans="30:38" ht="15.75" customHeight="1" x14ac:dyDescent="0.2">
      <c r="AD907" s="2"/>
      <c r="AE907" s="2"/>
      <c r="AF907" s="2"/>
      <c r="AG907" s="2"/>
      <c r="AH907" s="2"/>
      <c r="AI907" s="2"/>
      <c r="AJ907" s="2"/>
      <c r="AK907" s="2"/>
      <c r="AL907" s="2"/>
    </row>
    <row r="908" spans="30:38" ht="15.75" customHeight="1" x14ac:dyDescent="0.2">
      <c r="AD908" s="2"/>
      <c r="AE908" s="2"/>
      <c r="AF908" s="2"/>
      <c r="AG908" s="2"/>
      <c r="AH908" s="2"/>
      <c r="AI908" s="2"/>
      <c r="AJ908" s="2"/>
      <c r="AK908" s="2"/>
      <c r="AL908" s="2"/>
    </row>
    <row r="909" spans="30:38" ht="15.75" customHeight="1" x14ac:dyDescent="0.2">
      <c r="AD909" s="2"/>
      <c r="AE909" s="2"/>
      <c r="AF909" s="2"/>
      <c r="AG909" s="2"/>
      <c r="AH909" s="2"/>
      <c r="AI909" s="2"/>
      <c r="AJ909" s="2"/>
      <c r="AK909" s="2"/>
      <c r="AL909" s="2"/>
    </row>
    <row r="910" spans="30:38" ht="15.75" customHeight="1" x14ac:dyDescent="0.2">
      <c r="AD910" s="2"/>
      <c r="AE910" s="2"/>
      <c r="AF910" s="2"/>
      <c r="AG910" s="2"/>
      <c r="AH910" s="2"/>
      <c r="AI910" s="2"/>
      <c r="AJ910" s="2"/>
      <c r="AK910" s="2"/>
      <c r="AL910" s="2"/>
    </row>
    <row r="911" spans="30:38" ht="15.75" customHeight="1" x14ac:dyDescent="0.2">
      <c r="AD911" s="2"/>
      <c r="AE911" s="2"/>
      <c r="AF911" s="2"/>
      <c r="AG911" s="2"/>
      <c r="AH911" s="2"/>
      <c r="AI911" s="2"/>
      <c r="AJ911" s="2"/>
      <c r="AK911" s="2"/>
      <c r="AL911" s="2"/>
    </row>
    <row r="912" spans="30:38" ht="15.75" customHeight="1" x14ac:dyDescent="0.2">
      <c r="AD912" s="2"/>
      <c r="AE912" s="2"/>
      <c r="AF912" s="2"/>
      <c r="AG912" s="2"/>
      <c r="AH912" s="2"/>
      <c r="AI912" s="2"/>
      <c r="AJ912" s="2"/>
      <c r="AK912" s="2"/>
      <c r="AL912" s="2"/>
    </row>
    <row r="913" spans="30:38" ht="15.75" customHeight="1" x14ac:dyDescent="0.2">
      <c r="AD913" s="2"/>
      <c r="AE913" s="2"/>
      <c r="AF913" s="2"/>
      <c r="AG913" s="2"/>
      <c r="AH913" s="2"/>
      <c r="AI913" s="2"/>
      <c r="AJ913" s="2"/>
      <c r="AK913" s="2"/>
      <c r="AL913" s="2"/>
    </row>
    <row r="914" spans="30:38" ht="15.75" customHeight="1" x14ac:dyDescent="0.2">
      <c r="AD914" s="2"/>
      <c r="AE914" s="2"/>
      <c r="AF914" s="2"/>
      <c r="AG914" s="2"/>
      <c r="AH914" s="2"/>
      <c r="AI914" s="2"/>
      <c r="AJ914" s="2"/>
      <c r="AK914" s="2"/>
      <c r="AL914" s="2"/>
    </row>
    <row r="915" spans="30:38" ht="15.75" customHeight="1" x14ac:dyDescent="0.2">
      <c r="AD915" s="2"/>
      <c r="AE915" s="2"/>
      <c r="AF915" s="2"/>
      <c r="AG915" s="2"/>
      <c r="AH915" s="2"/>
      <c r="AI915" s="2"/>
      <c r="AJ915" s="2"/>
      <c r="AK915" s="2"/>
      <c r="AL915" s="2"/>
    </row>
    <row r="916" spans="30:38" ht="15.75" customHeight="1" x14ac:dyDescent="0.2">
      <c r="AD916" s="2"/>
      <c r="AE916" s="2"/>
      <c r="AF916" s="2"/>
      <c r="AG916" s="2"/>
      <c r="AH916" s="2"/>
      <c r="AI916" s="2"/>
      <c r="AJ916" s="2"/>
      <c r="AK916" s="2"/>
      <c r="AL916" s="2"/>
    </row>
    <row r="917" spans="30:38" ht="15.75" customHeight="1" x14ac:dyDescent="0.2">
      <c r="AD917" s="2"/>
      <c r="AE917" s="2"/>
      <c r="AF917" s="2"/>
      <c r="AG917" s="2"/>
      <c r="AH917" s="2"/>
      <c r="AI917" s="2"/>
      <c r="AJ917" s="2"/>
      <c r="AK917" s="2"/>
      <c r="AL917" s="2"/>
    </row>
    <row r="918" spans="30:38" ht="15.75" customHeight="1" x14ac:dyDescent="0.2">
      <c r="AD918" s="2"/>
      <c r="AE918" s="2"/>
      <c r="AF918" s="2"/>
      <c r="AG918" s="2"/>
      <c r="AH918" s="2"/>
      <c r="AI918" s="2"/>
      <c r="AJ918" s="2"/>
      <c r="AK918" s="2"/>
      <c r="AL918" s="2"/>
    </row>
    <row r="919" spans="30:38" ht="15.75" customHeight="1" x14ac:dyDescent="0.2">
      <c r="AD919" s="2"/>
      <c r="AE919" s="2"/>
      <c r="AF919" s="2"/>
      <c r="AG919" s="2"/>
      <c r="AH919" s="2"/>
      <c r="AI919" s="2"/>
      <c r="AJ919" s="2"/>
      <c r="AK919" s="2"/>
      <c r="AL919" s="2"/>
    </row>
    <row r="920" spans="30:38" ht="15.75" customHeight="1" x14ac:dyDescent="0.2">
      <c r="AD920" s="2"/>
      <c r="AE920" s="2"/>
      <c r="AF920" s="2"/>
      <c r="AG920" s="2"/>
      <c r="AH920" s="2"/>
      <c r="AI920" s="2"/>
      <c r="AJ920" s="2"/>
      <c r="AK920" s="2"/>
      <c r="AL920" s="2"/>
    </row>
    <row r="921" spans="30:38" ht="15.75" customHeight="1" x14ac:dyDescent="0.2">
      <c r="AD921" s="2"/>
      <c r="AE921" s="2"/>
      <c r="AF921" s="2"/>
      <c r="AG921" s="2"/>
      <c r="AH921" s="2"/>
      <c r="AI921" s="2"/>
      <c r="AJ921" s="2"/>
      <c r="AK921" s="2"/>
      <c r="AL921" s="2"/>
    </row>
    <row r="922" spans="30:38" ht="15.75" customHeight="1" x14ac:dyDescent="0.2">
      <c r="AD922" s="2"/>
      <c r="AE922" s="2"/>
      <c r="AF922" s="2"/>
      <c r="AG922" s="2"/>
      <c r="AH922" s="2"/>
      <c r="AI922" s="2"/>
      <c r="AJ922" s="2"/>
      <c r="AK922" s="2"/>
      <c r="AL922" s="2"/>
    </row>
    <row r="923" spans="30:38" ht="15.75" customHeight="1" x14ac:dyDescent="0.2">
      <c r="AD923" s="2"/>
      <c r="AE923" s="2"/>
      <c r="AF923" s="2"/>
      <c r="AG923" s="2"/>
      <c r="AH923" s="2"/>
      <c r="AI923" s="2"/>
      <c r="AJ923" s="2"/>
      <c r="AK923" s="2"/>
      <c r="AL923" s="2"/>
    </row>
    <row r="924" spans="30:38" ht="15.75" customHeight="1" x14ac:dyDescent="0.2">
      <c r="AD924" s="2"/>
      <c r="AE924" s="2"/>
      <c r="AF924" s="2"/>
      <c r="AG924" s="2"/>
      <c r="AH924" s="2"/>
      <c r="AI924" s="2"/>
      <c r="AJ924" s="2"/>
      <c r="AK924" s="2"/>
      <c r="AL924" s="2"/>
    </row>
    <row r="925" spans="30:38" ht="15.75" customHeight="1" x14ac:dyDescent="0.2">
      <c r="AD925" s="2"/>
      <c r="AE925" s="2"/>
      <c r="AF925" s="2"/>
      <c r="AG925" s="2"/>
      <c r="AH925" s="2"/>
      <c r="AI925" s="2"/>
      <c r="AJ925" s="2"/>
      <c r="AK925" s="2"/>
      <c r="AL925" s="2"/>
    </row>
    <row r="926" spans="30:38" ht="15.75" customHeight="1" x14ac:dyDescent="0.2">
      <c r="AD926" s="2"/>
      <c r="AE926" s="2"/>
      <c r="AF926" s="2"/>
      <c r="AG926" s="2"/>
      <c r="AH926" s="2"/>
      <c r="AI926" s="2"/>
      <c r="AJ926" s="2"/>
      <c r="AK926" s="2"/>
      <c r="AL926" s="2"/>
    </row>
    <row r="927" spans="30:38" ht="15.75" customHeight="1" x14ac:dyDescent="0.2">
      <c r="AD927" s="2"/>
      <c r="AE927" s="2"/>
      <c r="AF927" s="2"/>
      <c r="AG927" s="2"/>
      <c r="AH927" s="2"/>
      <c r="AI927" s="2"/>
      <c r="AJ927" s="2"/>
      <c r="AK927" s="2"/>
      <c r="AL927" s="2"/>
    </row>
    <row r="928" spans="30:38" ht="15.75" customHeight="1" x14ac:dyDescent="0.2">
      <c r="AD928" s="2"/>
      <c r="AE928" s="2"/>
      <c r="AF928" s="2"/>
      <c r="AG928" s="2"/>
      <c r="AH928" s="2"/>
      <c r="AI928" s="2"/>
      <c r="AJ928" s="2"/>
      <c r="AK928" s="2"/>
      <c r="AL928" s="2"/>
    </row>
    <row r="929" spans="30:38" ht="15.75" customHeight="1" x14ac:dyDescent="0.2">
      <c r="AD929" s="2"/>
      <c r="AE929" s="2"/>
      <c r="AF929" s="2"/>
      <c r="AG929" s="2"/>
      <c r="AH929" s="2"/>
      <c r="AI929" s="2"/>
      <c r="AJ929" s="2"/>
      <c r="AK929" s="2"/>
      <c r="AL929" s="2"/>
    </row>
    <row r="930" spans="30:38" ht="15.75" customHeight="1" x14ac:dyDescent="0.2">
      <c r="AD930" s="2"/>
      <c r="AE930" s="2"/>
      <c r="AF930" s="2"/>
      <c r="AG930" s="2"/>
      <c r="AH930" s="2"/>
      <c r="AI930" s="2"/>
      <c r="AJ930" s="2"/>
      <c r="AK930" s="2"/>
      <c r="AL930" s="2"/>
    </row>
    <row r="931" spans="30:38" ht="15.75" customHeight="1" x14ac:dyDescent="0.2">
      <c r="AD931" s="2"/>
      <c r="AE931" s="2"/>
      <c r="AF931" s="2"/>
      <c r="AG931" s="2"/>
      <c r="AH931" s="2"/>
      <c r="AI931" s="2"/>
      <c r="AJ931" s="2"/>
      <c r="AK931" s="2"/>
      <c r="AL931" s="2"/>
    </row>
    <row r="932" spans="30:38" ht="15.75" customHeight="1" x14ac:dyDescent="0.2">
      <c r="AD932" s="2"/>
      <c r="AE932" s="2"/>
      <c r="AF932" s="2"/>
      <c r="AG932" s="2"/>
      <c r="AH932" s="2"/>
      <c r="AI932" s="2"/>
      <c r="AJ932" s="2"/>
      <c r="AK932" s="2"/>
      <c r="AL932" s="2"/>
    </row>
    <row r="933" spans="30:38" ht="15.75" customHeight="1" x14ac:dyDescent="0.2">
      <c r="AD933" s="2"/>
      <c r="AE933" s="2"/>
      <c r="AF933" s="2"/>
      <c r="AG933" s="2"/>
      <c r="AH933" s="2"/>
      <c r="AI933" s="2"/>
      <c r="AJ933" s="2"/>
      <c r="AK933" s="2"/>
      <c r="AL933" s="2"/>
    </row>
    <row r="934" spans="30:38" ht="15.75" customHeight="1" x14ac:dyDescent="0.2">
      <c r="AD934" s="2"/>
      <c r="AE934" s="2"/>
      <c r="AF934" s="2"/>
      <c r="AG934" s="2"/>
      <c r="AH934" s="2"/>
      <c r="AI934" s="2"/>
      <c r="AJ934" s="2"/>
      <c r="AK934" s="2"/>
      <c r="AL934" s="2"/>
    </row>
    <row r="935" spans="30:38" ht="15.75" customHeight="1" x14ac:dyDescent="0.2">
      <c r="AD935" s="2"/>
      <c r="AE935" s="2"/>
      <c r="AF935" s="2"/>
      <c r="AG935" s="2"/>
      <c r="AH935" s="2"/>
      <c r="AI935" s="2"/>
      <c r="AJ935" s="2"/>
      <c r="AK935" s="2"/>
      <c r="AL935" s="2"/>
    </row>
    <row r="936" spans="30:38" ht="15.75" customHeight="1" x14ac:dyDescent="0.2">
      <c r="AD936" s="2"/>
      <c r="AE936" s="2"/>
      <c r="AF936" s="2"/>
      <c r="AG936" s="2"/>
      <c r="AH936" s="2"/>
      <c r="AI936" s="2"/>
      <c r="AJ936" s="2"/>
      <c r="AK936" s="2"/>
      <c r="AL936" s="2"/>
    </row>
    <row r="937" spans="30:38" ht="15.75" customHeight="1" x14ac:dyDescent="0.2">
      <c r="AD937" s="2"/>
      <c r="AE937" s="2"/>
      <c r="AF937" s="2"/>
      <c r="AG937" s="2"/>
      <c r="AH937" s="2"/>
      <c r="AI937" s="2"/>
      <c r="AJ937" s="2"/>
      <c r="AK937" s="2"/>
      <c r="AL937" s="2"/>
    </row>
    <row r="938" spans="30:38" ht="15.75" customHeight="1" x14ac:dyDescent="0.2">
      <c r="AD938" s="2"/>
      <c r="AE938" s="2"/>
      <c r="AF938" s="2"/>
      <c r="AG938" s="2"/>
      <c r="AH938" s="2"/>
      <c r="AI938" s="2"/>
      <c r="AJ938" s="2"/>
      <c r="AK938" s="2"/>
      <c r="AL938" s="2"/>
    </row>
    <row r="939" spans="30:38" ht="15.75" customHeight="1" x14ac:dyDescent="0.2">
      <c r="AD939" s="2"/>
      <c r="AE939" s="2"/>
      <c r="AF939" s="2"/>
      <c r="AG939" s="2"/>
      <c r="AH939" s="2"/>
      <c r="AI939" s="2"/>
      <c r="AJ939" s="2"/>
      <c r="AK939" s="2"/>
      <c r="AL939" s="2"/>
    </row>
    <row r="940" spans="30:38" ht="15.75" customHeight="1" x14ac:dyDescent="0.2">
      <c r="AD940" s="2"/>
      <c r="AE940" s="2"/>
      <c r="AF940" s="2"/>
      <c r="AG940" s="2"/>
      <c r="AH940" s="2"/>
      <c r="AI940" s="2"/>
      <c r="AJ940" s="2"/>
      <c r="AK940" s="2"/>
      <c r="AL940" s="2"/>
    </row>
    <row r="941" spans="30:38" ht="15.75" customHeight="1" x14ac:dyDescent="0.2">
      <c r="AD941" s="2"/>
      <c r="AE941" s="2"/>
      <c r="AF941" s="2"/>
      <c r="AG941" s="2"/>
      <c r="AH941" s="2"/>
      <c r="AI941" s="2"/>
      <c r="AJ941" s="2"/>
      <c r="AK941" s="2"/>
      <c r="AL941" s="2"/>
    </row>
    <row r="942" spans="30:38" ht="15.75" customHeight="1" x14ac:dyDescent="0.2">
      <c r="AD942" s="2"/>
      <c r="AE942" s="2"/>
      <c r="AF942" s="2"/>
      <c r="AG942" s="2"/>
      <c r="AH942" s="2"/>
      <c r="AI942" s="2"/>
      <c r="AJ942" s="2"/>
      <c r="AK942" s="2"/>
      <c r="AL942" s="2"/>
    </row>
    <row r="943" spans="30:38" ht="15.75" customHeight="1" x14ac:dyDescent="0.2">
      <c r="AD943" s="2"/>
      <c r="AE943" s="2"/>
      <c r="AF943" s="2"/>
      <c r="AG943" s="2"/>
      <c r="AH943" s="2"/>
      <c r="AI943" s="2"/>
      <c r="AJ943" s="2"/>
      <c r="AK943" s="2"/>
      <c r="AL943" s="2"/>
    </row>
    <row r="944" spans="30:38" ht="15.75" customHeight="1" x14ac:dyDescent="0.2">
      <c r="AD944" s="2"/>
      <c r="AE944" s="2"/>
      <c r="AF944" s="2"/>
      <c r="AG944" s="2"/>
      <c r="AH944" s="2"/>
      <c r="AI944" s="2"/>
      <c r="AJ944" s="2"/>
      <c r="AK944" s="2"/>
      <c r="AL944" s="2"/>
    </row>
    <row r="945" spans="30:38" ht="15.75" customHeight="1" x14ac:dyDescent="0.2">
      <c r="AD945" s="2"/>
      <c r="AE945" s="2"/>
      <c r="AF945" s="2"/>
      <c r="AG945" s="2"/>
      <c r="AH945" s="2"/>
      <c r="AI945" s="2"/>
      <c r="AJ945" s="2"/>
      <c r="AK945" s="2"/>
      <c r="AL945" s="2"/>
    </row>
    <row r="946" spans="30:38" ht="15.75" customHeight="1" x14ac:dyDescent="0.2">
      <c r="AD946" s="2"/>
      <c r="AE946" s="2"/>
      <c r="AF946" s="2"/>
      <c r="AG946" s="2"/>
      <c r="AH946" s="2"/>
      <c r="AI946" s="2"/>
      <c r="AJ946" s="2"/>
      <c r="AK946" s="2"/>
      <c r="AL946" s="2"/>
    </row>
    <row r="947" spans="30:38" ht="15.75" customHeight="1" x14ac:dyDescent="0.2">
      <c r="AD947" s="2"/>
      <c r="AE947" s="2"/>
      <c r="AF947" s="2"/>
      <c r="AG947" s="2"/>
      <c r="AH947" s="2"/>
      <c r="AI947" s="2"/>
      <c r="AJ947" s="2"/>
      <c r="AK947" s="2"/>
      <c r="AL947" s="2"/>
    </row>
    <row r="948" spans="30:38" ht="15.75" customHeight="1" x14ac:dyDescent="0.2">
      <c r="AD948" s="2"/>
      <c r="AE948" s="2"/>
      <c r="AF948" s="2"/>
      <c r="AG948" s="2"/>
      <c r="AH948" s="2"/>
      <c r="AI948" s="2"/>
      <c r="AJ948" s="2"/>
      <c r="AK948" s="2"/>
      <c r="AL948" s="2"/>
    </row>
    <row r="949" spans="30:38" ht="15.75" customHeight="1" x14ac:dyDescent="0.2">
      <c r="AD949" s="2"/>
      <c r="AE949" s="2"/>
      <c r="AF949" s="2"/>
      <c r="AG949" s="2"/>
      <c r="AH949" s="2"/>
      <c r="AI949" s="2"/>
      <c r="AJ949" s="2"/>
      <c r="AK949" s="2"/>
      <c r="AL949" s="2"/>
    </row>
    <row r="950" spans="30:38" ht="15.75" customHeight="1" x14ac:dyDescent="0.2">
      <c r="AD950" s="2"/>
      <c r="AE950" s="2"/>
      <c r="AF950" s="2"/>
      <c r="AG950" s="2"/>
      <c r="AH950" s="2"/>
      <c r="AI950" s="2"/>
      <c r="AJ950" s="2"/>
      <c r="AK950" s="2"/>
      <c r="AL950" s="2"/>
    </row>
    <row r="951" spans="30:38" ht="15.75" customHeight="1" x14ac:dyDescent="0.2">
      <c r="AD951" s="2"/>
      <c r="AE951" s="2"/>
      <c r="AF951" s="2"/>
      <c r="AG951" s="2"/>
      <c r="AH951" s="2"/>
      <c r="AI951" s="2"/>
      <c r="AJ951" s="2"/>
      <c r="AK951" s="2"/>
      <c r="AL951" s="2"/>
    </row>
    <row r="952" spans="30:38" ht="15.75" customHeight="1" x14ac:dyDescent="0.2">
      <c r="AD952" s="2"/>
      <c r="AE952" s="2"/>
      <c r="AF952" s="2"/>
      <c r="AG952" s="2"/>
      <c r="AH952" s="2"/>
      <c r="AI952" s="2"/>
      <c r="AJ952" s="2"/>
      <c r="AK952" s="2"/>
      <c r="AL952" s="2"/>
    </row>
    <row r="953" spans="30:38" ht="15.75" customHeight="1" x14ac:dyDescent="0.2">
      <c r="AD953" s="2"/>
      <c r="AE953" s="2"/>
      <c r="AF953" s="2"/>
      <c r="AG953" s="2"/>
      <c r="AH953" s="2"/>
      <c r="AI953" s="2"/>
      <c r="AJ953" s="2"/>
      <c r="AK953" s="2"/>
      <c r="AL953" s="2"/>
    </row>
    <row r="954" spans="30:38" ht="15.75" customHeight="1" x14ac:dyDescent="0.2">
      <c r="AD954" s="2"/>
      <c r="AE954" s="2"/>
      <c r="AF954" s="2"/>
      <c r="AG954" s="2"/>
      <c r="AH954" s="2"/>
      <c r="AI954" s="2"/>
      <c r="AJ954" s="2"/>
      <c r="AK954" s="2"/>
      <c r="AL954" s="2"/>
    </row>
    <row r="955" spans="30:38" ht="15.75" customHeight="1" x14ac:dyDescent="0.2">
      <c r="AD955" s="2"/>
      <c r="AE955" s="2"/>
      <c r="AF955" s="2"/>
      <c r="AG955" s="2"/>
      <c r="AH955" s="2"/>
      <c r="AI955" s="2"/>
      <c r="AJ955" s="2"/>
      <c r="AK955" s="2"/>
      <c r="AL955" s="2"/>
    </row>
    <row r="956" spans="30:38" ht="15.75" customHeight="1" x14ac:dyDescent="0.2">
      <c r="AD956" s="2"/>
      <c r="AE956" s="2"/>
      <c r="AF956" s="2"/>
      <c r="AG956" s="2"/>
      <c r="AH956" s="2"/>
      <c r="AI956" s="2"/>
      <c r="AJ956" s="2"/>
      <c r="AK956" s="2"/>
      <c r="AL956" s="2"/>
    </row>
    <row r="957" spans="30:38" ht="15.75" customHeight="1" x14ac:dyDescent="0.2">
      <c r="AD957" s="2"/>
      <c r="AE957" s="2"/>
      <c r="AF957" s="2"/>
      <c r="AG957" s="2"/>
      <c r="AH957" s="2"/>
      <c r="AI957" s="2"/>
      <c r="AJ957" s="2"/>
      <c r="AK957" s="2"/>
      <c r="AL957" s="2"/>
    </row>
    <row r="958" spans="30:38" ht="15.75" customHeight="1" x14ac:dyDescent="0.2">
      <c r="AD958" s="2"/>
      <c r="AE958" s="2"/>
      <c r="AF958" s="2"/>
      <c r="AG958" s="2"/>
      <c r="AH958" s="2"/>
      <c r="AI958" s="2"/>
      <c r="AJ958" s="2"/>
      <c r="AK958" s="2"/>
      <c r="AL958" s="2"/>
    </row>
    <row r="959" spans="30:38" ht="15.75" customHeight="1" x14ac:dyDescent="0.2">
      <c r="AD959" s="2"/>
      <c r="AE959" s="2"/>
      <c r="AF959" s="2"/>
      <c r="AG959" s="2"/>
      <c r="AH959" s="2"/>
      <c r="AI959" s="2"/>
      <c r="AJ959" s="2"/>
      <c r="AK959" s="2"/>
      <c r="AL959" s="2"/>
    </row>
    <row r="960" spans="30:38" ht="15.75" customHeight="1" x14ac:dyDescent="0.2">
      <c r="AD960" s="2"/>
      <c r="AE960" s="2"/>
      <c r="AF960" s="2"/>
      <c r="AG960" s="2"/>
      <c r="AH960" s="2"/>
      <c r="AI960" s="2"/>
      <c r="AJ960" s="2"/>
      <c r="AK960" s="2"/>
      <c r="AL960" s="2"/>
    </row>
    <row r="961" spans="30:38" ht="15.75" customHeight="1" x14ac:dyDescent="0.2">
      <c r="AD961" s="2"/>
      <c r="AE961" s="2"/>
      <c r="AF961" s="2"/>
      <c r="AG961" s="2"/>
      <c r="AH961" s="2"/>
      <c r="AI961" s="2"/>
      <c r="AJ961" s="2"/>
      <c r="AK961" s="2"/>
      <c r="AL961" s="2"/>
    </row>
    <row r="962" spans="30:38" ht="15.75" customHeight="1" x14ac:dyDescent="0.2">
      <c r="AD962" s="2"/>
      <c r="AE962" s="2"/>
      <c r="AF962" s="2"/>
      <c r="AG962" s="2"/>
      <c r="AH962" s="2"/>
      <c r="AI962" s="2"/>
      <c r="AJ962" s="2"/>
      <c r="AK962" s="2"/>
      <c r="AL962" s="2"/>
    </row>
    <row r="963" spans="30:38" ht="15.75" customHeight="1" x14ac:dyDescent="0.2">
      <c r="AD963" s="2"/>
      <c r="AE963" s="2"/>
      <c r="AF963" s="2"/>
      <c r="AG963" s="2"/>
      <c r="AH963" s="2"/>
      <c r="AI963" s="2"/>
      <c r="AJ963" s="2"/>
      <c r="AK963" s="2"/>
      <c r="AL963" s="2"/>
    </row>
    <row r="964" spans="30:38" ht="15.75" customHeight="1" x14ac:dyDescent="0.2">
      <c r="AD964" s="2"/>
      <c r="AE964" s="2"/>
      <c r="AF964" s="2"/>
      <c r="AG964" s="2"/>
      <c r="AH964" s="2"/>
      <c r="AI964" s="2"/>
      <c r="AJ964" s="2"/>
      <c r="AK964" s="2"/>
      <c r="AL964" s="2"/>
    </row>
    <row r="965" spans="30:38" ht="15.75" customHeight="1" x14ac:dyDescent="0.2">
      <c r="AD965" s="2"/>
      <c r="AE965" s="2"/>
      <c r="AF965" s="2"/>
      <c r="AG965" s="2"/>
      <c r="AH965" s="2"/>
      <c r="AI965" s="2"/>
      <c r="AJ965" s="2"/>
      <c r="AK965" s="2"/>
      <c r="AL965" s="2"/>
    </row>
    <row r="966" spans="30:38" ht="15.75" customHeight="1" x14ac:dyDescent="0.2">
      <c r="AD966" s="2"/>
      <c r="AE966" s="2"/>
      <c r="AF966" s="2"/>
      <c r="AG966" s="2"/>
      <c r="AH966" s="2"/>
      <c r="AI966" s="2"/>
      <c r="AJ966" s="2"/>
      <c r="AK966" s="2"/>
      <c r="AL966" s="2"/>
    </row>
    <row r="967" spans="30:38" ht="15.75" customHeight="1" x14ac:dyDescent="0.2">
      <c r="AD967" s="2"/>
      <c r="AE967" s="2"/>
      <c r="AF967" s="2"/>
      <c r="AG967" s="2"/>
      <c r="AH967" s="2"/>
      <c r="AI967" s="2"/>
      <c r="AJ967" s="2"/>
      <c r="AK967" s="2"/>
      <c r="AL967" s="2"/>
    </row>
    <row r="968" spans="30:38" ht="15.75" customHeight="1" x14ac:dyDescent="0.2">
      <c r="AD968" s="2"/>
      <c r="AE968" s="2"/>
      <c r="AF968" s="2"/>
      <c r="AG968" s="2"/>
      <c r="AH968" s="2"/>
      <c r="AI968" s="2"/>
      <c r="AJ968" s="2"/>
      <c r="AK968" s="2"/>
      <c r="AL968" s="2"/>
    </row>
    <row r="969" spans="30:38" ht="15.75" customHeight="1" x14ac:dyDescent="0.2">
      <c r="AD969" s="2"/>
      <c r="AE969" s="2"/>
      <c r="AF969" s="2"/>
      <c r="AG969" s="2"/>
      <c r="AH969" s="2"/>
      <c r="AI969" s="2"/>
      <c r="AJ969" s="2"/>
      <c r="AK969" s="2"/>
      <c r="AL969" s="2"/>
    </row>
    <row r="970" spans="30:38" ht="15.75" customHeight="1" x14ac:dyDescent="0.2">
      <c r="AD970" s="2"/>
      <c r="AE970" s="2"/>
      <c r="AF970" s="2"/>
      <c r="AG970" s="2"/>
      <c r="AH970" s="2"/>
      <c r="AI970" s="2"/>
      <c r="AJ970" s="2"/>
      <c r="AK970" s="2"/>
      <c r="AL970" s="2"/>
    </row>
    <row r="971" spans="30:38" ht="15.75" customHeight="1" x14ac:dyDescent="0.2">
      <c r="AD971" s="2"/>
      <c r="AE971" s="2"/>
      <c r="AF971" s="2"/>
      <c r="AG971" s="2"/>
      <c r="AH971" s="2"/>
      <c r="AI971" s="2"/>
      <c r="AJ971" s="2"/>
      <c r="AK971" s="2"/>
      <c r="AL971" s="2"/>
    </row>
    <row r="972" spans="30:38" ht="15.75" customHeight="1" x14ac:dyDescent="0.2">
      <c r="AD972" s="2"/>
      <c r="AE972" s="2"/>
      <c r="AF972" s="2"/>
      <c r="AG972" s="2"/>
      <c r="AH972" s="2"/>
      <c r="AI972" s="2"/>
      <c r="AJ972" s="2"/>
      <c r="AK972" s="2"/>
      <c r="AL972" s="2"/>
    </row>
    <row r="973" spans="30:38" ht="15.75" customHeight="1" x14ac:dyDescent="0.2">
      <c r="AD973" s="2"/>
      <c r="AE973" s="2"/>
      <c r="AF973" s="2"/>
      <c r="AG973" s="2"/>
      <c r="AH973" s="2"/>
      <c r="AI973" s="2"/>
      <c r="AJ973" s="2"/>
      <c r="AK973" s="2"/>
      <c r="AL973" s="2"/>
    </row>
    <row r="974" spans="30:38" ht="15.75" customHeight="1" x14ac:dyDescent="0.2">
      <c r="AD974" s="2"/>
      <c r="AE974" s="2"/>
      <c r="AF974" s="2"/>
      <c r="AG974" s="2"/>
      <c r="AH974" s="2"/>
      <c r="AI974" s="2"/>
      <c r="AJ974" s="2"/>
      <c r="AK974" s="2"/>
      <c r="AL974" s="2"/>
    </row>
    <row r="975" spans="30:38" ht="15.75" customHeight="1" x14ac:dyDescent="0.2">
      <c r="AD975" s="2"/>
      <c r="AE975" s="2"/>
      <c r="AF975" s="2"/>
      <c r="AG975" s="2"/>
      <c r="AH975" s="2"/>
      <c r="AI975" s="2"/>
      <c r="AJ975" s="2"/>
      <c r="AK975" s="2"/>
      <c r="AL975" s="2"/>
    </row>
    <row r="976" spans="30:38" ht="15.75" customHeight="1" x14ac:dyDescent="0.2">
      <c r="AD976" s="2"/>
      <c r="AE976" s="2"/>
      <c r="AF976" s="2"/>
      <c r="AG976" s="2"/>
      <c r="AH976" s="2"/>
      <c r="AI976" s="2"/>
      <c r="AJ976" s="2"/>
      <c r="AK976" s="2"/>
      <c r="AL976" s="2"/>
    </row>
    <row r="977" spans="30:38" ht="15.75" customHeight="1" x14ac:dyDescent="0.2">
      <c r="AD977" s="2"/>
      <c r="AE977" s="2"/>
      <c r="AF977" s="2"/>
      <c r="AG977" s="2"/>
      <c r="AH977" s="2"/>
      <c r="AI977" s="2"/>
      <c r="AJ977" s="2"/>
      <c r="AK977" s="2"/>
      <c r="AL977" s="2"/>
    </row>
    <row r="978" spans="30:38" ht="15.75" customHeight="1" x14ac:dyDescent="0.2">
      <c r="AD978" s="2"/>
      <c r="AE978" s="2"/>
      <c r="AF978" s="2"/>
      <c r="AG978" s="2"/>
      <c r="AH978" s="2"/>
      <c r="AI978" s="2"/>
      <c r="AJ978" s="2"/>
      <c r="AK978" s="2"/>
      <c r="AL978" s="2"/>
    </row>
    <row r="979" spans="30:38" ht="15.75" customHeight="1" x14ac:dyDescent="0.2">
      <c r="AD979" s="2"/>
      <c r="AE979" s="2"/>
      <c r="AF979" s="2"/>
      <c r="AG979" s="2"/>
      <c r="AH979" s="2"/>
      <c r="AI979" s="2"/>
      <c r="AJ979" s="2"/>
      <c r="AK979" s="2"/>
      <c r="AL979" s="2"/>
    </row>
    <row r="980" spans="30:38" ht="15.75" customHeight="1" x14ac:dyDescent="0.2">
      <c r="AD980" s="2"/>
      <c r="AE980" s="2"/>
      <c r="AF980" s="2"/>
      <c r="AG980" s="2"/>
      <c r="AH980" s="2"/>
      <c r="AI980" s="2"/>
      <c r="AJ980" s="2"/>
      <c r="AK980" s="2"/>
      <c r="AL980" s="2"/>
    </row>
    <row r="981" spans="30:38" ht="15.75" customHeight="1" x14ac:dyDescent="0.2">
      <c r="AD981" s="2"/>
      <c r="AE981" s="2"/>
      <c r="AF981" s="2"/>
      <c r="AG981" s="2"/>
      <c r="AH981" s="2"/>
      <c r="AI981" s="2"/>
      <c r="AJ981" s="2"/>
      <c r="AK981" s="2"/>
      <c r="AL981" s="2"/>
    </row>
    <row r="982" spans="30:38" ht="15.75" customHeight="1" x14ac:dyDescent="0.2">
      <c r="AD982" s="2"/>
      <c r="AE982" s="2"/>
      <c r="AF982" s="2"/>
      <c r="AG982" s="2"/>
      <c r="AH982" s="2"/>
      <c r="AI982" s="2"/>
      <c r="AJ982" s="2"/>
      <c r="AK982" s="2"/>
      <c r="AL982" s="2"/>
    </row>
    <row r="983" spans="30:38" ht="15.75" customHeight="1" x14ac:dyDescent="0.2">
      <c r="AD983" s="2"/>
      <c r="AE983" s="2"/>
      <c r="AF983" s="2"/>
      <c r="AG983" s="2"/>
      <c r="AH983" s="2"/>
      <c r="AI983" s="2"/>
      <c r="AJ983" s="2"/>
      <c r="AK983" s="2"/>
      <c r="AL983" s="2"/>
    </row>
    <row r="984" spans="30:38" ht="15.75" customHeight="1" x14ac:dyDescent="0.2">
      <c r="AD984" s="2"/>
      <c r="AE984" s="2"/>
      <c r="AF984" s="2"/>
      <c r="AG984" s="2"/>
      <c r="AH984" s="2"/>
      <c r="AI984" s="2"/>
      <c r="AJ984" s="2"/>
      <c r="AK984" s="2"/>
      <c r="AL984" s="2"/>
    </row>
    <row r="985" spans="30:38" ht="15.75" customHeight="1" x14ac:dyDescent="0.2">
      <c r="AD985" s="2"/>
      <c r="AE985" s="2"/>
      <c r="AF985" s="2"/>
      <c r="AG985" s="2"/>
      <c r="AH985" s="2"/>
      <c r="AI985" s="2"/>
      <c r="AJ985" s="2"/>
      <c r="AK985" s="2"/>
      <c r="AL985" s="2"/>
    </row>
    <row r="986" spans="30:38" ht="15.75" customHeight="1" x14ac:dyDescent="0.2">
      <c r="AD986" s="2"/>
      <c r="AE986" s="2"/>
      <c r="AF986" s="2"/>
      <c r="AG986" s="2"/>
      <c r="AH986" s="2"/>
      <c r="AI986" s="2"/>
      <c r="AJ986" s="2"/>
      <c r="AK986" s="2"/>
      <c r="AL986" s="2"/>
    </row>
    <row r="987" spans="30:38" ht="15.75" customHeight="1" x14ac:dyDescent="0.2">
      <c r="AD987" s="2"/>
      <c r="AE987" s="2"/>
      <c r="AF987" s="2"/>
      <c r="AG987" s="2"/>
      <c r="AH987" s="2"/>
      <c r="AI987" s="2"/>
      <c r="AJ987" s="2"/>
      <c r="AK987" s="2"/>
      <c r="AL987" s="2"/>
    </row>
    <row r="988" spans="30:38" ht="15.75" customHeight="1" x14ac:dyDescent="0.2">
      <c r="AD988" s="2"/>
      <c r="AE988" s="2"/>
      <c r="AF988" s="2"/>
      <c r="AG988" s="2"/>
      <c r="AH988" s="2"/>
      <c r="AI988" s="2"/>
      <c r="AJ988" s="2"/>
      <c r="AK988" s="2"/>
      <c r="AL988" s="2"/>
    </row>
    <row r="989" spans="30:38" ht="15.75" customHeight="1" x14ac:dyDescent="0.2">
      <c r="AD989" s="2"/>
      <c r="AE989" s="2"/>
      <c r="AF989" s="2"/>
      <c r="AG989" s="2"/>
      <c r="AH989" s="2"/>
      <c r="AI989" s="2"/>
      <c r="AJ989" s="2"/>
      <c r="AK989" s="2"/>
      <c r="AL989" s="2"/>
    </row>
    <row r="990" spans="30:38" ht="15.75" customHeight="1" x14ac:dyDescent="0.2">
      <c r="AD990" s="2"/>
      <c r="AE990" s="2"/>
      <c r="AF990" s="2"/>
      <c r="AG990" s="2"/>
      <c r="AH990" s="2"/>
      <c r="AI990" s="2"/>
      <c r="AJ990" s="2"/>
      <c r="AK990" s="2"/>
      <c r="AL990" s="2"/>
    </row>
    <row r="991" spans="30:38" ht="15.75" customHeight="1" x14ac:dyDescent="0.2">
      <c r="AD991" s="2"/>
      <c r="AE991" s="2"/>
      <c r="AF991" s="2"/>
      <c r="AG991" s="2"/>
      <c r="AH991" s="2"/>
      <c r="AI991" s="2"/>
      <c r="AJ991" s="2"/>
      <c r="AK991" s="2"/>
      <c r="AL991" s="2"/>
    </row>
    <row r="992" spans="30:38" ht="15.75" customHeight="1" x14ac:dyDescent="0.2">
      <c r="AD992" s="2"/>
      <c r="AE992" s="2"/>
      <c r="AF992" s="2"/>
      <c r="AG992" s="2"/>
      <c r="AH992" s="2"/>
      <c r="AI992" s="2"/>
      <c r="AJ992" s="2"/>
      <c r="AK992" s="2"/>
      <c r="AL992" s="2"/>
    </row>
    <row r="993" spans="30:38" ht="15.75" customHeight="1" x14ac:dyDescent="0.2">
      <c r="AD993" s="2"/>
      <c r="AE993" s="2"/>
      <c r="AF993" s="2"/>
      <c r="AG993" s="2"/>
      <c r="AH993" s="2"/>
      <c r="AI993" s="2"/>
      <c r="AJ993" s="2"/>
      <c r="AK993" s="2"/>
      <c r="AL993" s="2"/>
    </row>
    <row r="994" spans="30:38" ht="15.75" customHeight="1" x14ac:dyDescent="0.2">
      <c r="AD994" s="2"/>
      <c r="AE994" s="2"/>
      <c r="AF994" s="2"/>
      <c r="AG994" s="2"/>
      <c r="AH994" s="2"/>
      <c r="AI994" s="2"/>
      <c r="AJ994" s="2"/>
      <c r="AK994" s="2"/>
      <c r="AL994" s="2"/>
    </row>
    <row r="995" spans="30:38" ht="15.75" customHeight="1" x14ac:dyDescent="0.2">
      <c r="AD995" s="2"/>
      <c r="AE995" s="2"/>
      <c r="AF995" s="2"/>
      <c r="AG995" s="2"/>
      <c r="AH995" s="2"/>
      <c r="AI995" s="2"/>
      <c r="AJ995" s="2"/>
      <c r="AK995" s="2"/>
      <c r="AL995" s="2"/>
    </row>
    <row r="996" spans="30:38" ht="15.75" customHeight="1" x14ac:dyDescent="0.2">
      <c r="AD996" s="2"/>
      <c r="AE996" s="2"/>
      <c r="AF996" s="2"/>
      <c r="AG996" s="2"/>
      <c r="AH996" s="2"/>
      <c r="AI996" s="2"/>
      <c r="AJ996" s="2"/>
      <c r="AK996" s="2"/>
      <c r="AL996" s="2"/>
    </row>
    <row r="997" spans="30:38" ht="15.75" customHeight="1" x14ac:dyDescent="0.2">
      <c r="AD997" s="2"/>
      <c r="AE997" s="2"/>
      <c r="AF997" s="2"/>
      <c r="AG997" s="2"/>
      <c r="AH997" s="2"/>
      <c r="AI997" s="2"/>
      <c r="AJ997" s="2"/>
      <c r="AK997" s="2"/>
      <c r="AL997" s="2"/>
    </row>
    <row r="998" spans="30:38" ht="15.75" customHeight="1" x14ac:dyDescent="0.2">
      <c r="AD998" s="2"/>
      <c r="AE998" s="2"/>
      <c r="AF998" s="2"/>
      <c r="AG998" s="2"/>
      <c r="AH998" s="2"/>
      <c r="AI998" s="2"/>
      <c r="AJ998" s="2"/>
      <c r="AK998" s="2"/>
      <c r="AL998" s="2"/>
    </row>
    <row r="999" spans="30:38" ht="15.75" customHeight="1" x14ac:dyDescent="0.2">
      <c r="AD999" s="2"/>
      <c r="AE999" s="2"/>
      <c r="AF999" s="2"/>
      <c r="AG999" s="2"/>
      <c r="AH999" s="2"/>
      <c r="AI999" s="2"/>
      <c r="AJ999" s="2"/>
      <c r="AK999" s="2"/>
      <c r="AL999" s="2"/>
    </row>
    <row r="1000" spans="30:38" ht="15.75" customHeight="1" x14ac:dyDescent="0.2">
      <c r="AD1000" s="2"/>
      <c r="AE1000" s="2"/>
      <c r="AF1000" s="2"/>
      <c r="AG1000" s="2"/>
      <c r="AH1000" s="2"/>
      <c r="AI1000" s="2"/>
      <c r="AJ1000" s="2"/>
      <c r="AK1000" s="2"/>
      <c r="AL1000" s="2"/>
    </row>
  </sheetData>
  <mergeCells count="19">
    <mergeCell ref="B29:D29"/>
    <mergeCell ref="B51:AF51"/>
    <mergeCell ref="I29:L29"/>
    <mergeCell ref="I8:L8"/>
    <mergeCell ref="R8:U8"/>
    <mergeCell ref="M8:Q8"/>
    <mergeCell ref="AA8:AD8"/>
    <mergeCell ref="V8:Z8"/>
    <mergeCell ref="M29:Q29"/>
    <mergeCell ref="R29:U29"/>
    <mergeCell ref="B8:D8"/>
    <mergeCell ref="E8:H8"/>
    <mergeCell ref="V29:Z29"/>
    <mergeCell ref="AA29:AD29"/>
    <mergeCell ref="AI29:AK29"/>
    <mergeCell ref="AE29:AH29"/>
    <mergeCell ref="E29:H29"/>
    <mergeCell ref="AI8:AK8"/>
    <mergeCell ref="AE8:AH8"/>
  </mergeCells>
  <pageMargins left="0.23622047244094491" right="0.23622047244094491" top="0.74803149606299213" bottom="0.74803149606299213" header="0" footer="0"/>
  <pageSetup orientation="landscape" r:id="rId1"/>
  <colBreaks count="1" manualBreakCount="1">
    <brk id="22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2020</vt:lpstr>
      <vt:lpstr>2019</vt:lpstr>
      <vt:lpstr>2018</vt:lpstr>
      <vt:lpstr>'2020'!Área_de_impresión</vt:lpstr>
    </vt:vector>
  </TitlesOfParts>
  <Company>ONE LINE</Company>
  <LinksUpToDate>false</LinksUpToDate>
  <SharedDoc>false</SharedDoc>
  <HyperlinkBase>https://sites.google.com/one-line.com/one-chile/pagina-principal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ITINERARIO EXPO</dc:title>
  <dc:subject>ITINERARIO EXPO</dc:subject>
  <dc:creator>marco.aguero@one-line.com;Marco AGUERO</dc:creator>
  <cp:lastModifiedBy>Marco Aguero</cp:lastModifiedBy>
  <cp:lastPrinted>2020-07-20T16:08:57Z</cp:lastPrinted>
  <dcterms:created xsi:type="dcterms:W3CDTF">2019-05-16T15:17:37Z</dcterms:created>
  <dcterms:modified xsi:type="dcterms:W3CDTF">2020-12-04T21:37:41Z</dcterms:modified>
</cp:coreProperties>
</file>